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01.10.2018" sheetId="2" r:id="rId1"/>
  </sheets>
  <definedNames>
    <definedName name="_xlnm._FilterDatabase" localSheetId="0" hidden="1">'01.10.2018'!$A$6:$T$111</definedName>
    <definedName name="_xlnm.Print_Titles" localSheetId="0">'01.10.2018'!$6:$6</definedName>
    <definedName name="_xlnm.Print_Area" localSheetId="0">'01.10.2018'!$A$1:$I$111</definedName>
  </definedNames>
  <calcPr calcId="145621"/>
</workbook>
</file>

<file path=xl/calcChain.xml><?xml version="1.0" encoding="utf-8"?>
<calcChain xmlns="http://schemas.openxmlformats.org/spreadsheetml/2006/main">
  <c r="H23" i="2" l="1"/>
  <c r="H24" i="2"/>
  <c r="I107" i="2"/>
  <c r="I106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1" i="2"/>
  <c r="H50" i="2"/>
  <c r="H46" i="2"/>
  <c r="H45" i="2"/>
  <c r="H44" i="2"/>
  <c r="H41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1" i="2"/>
  <c r="G50" i="2"/>
  <c r="G46" i="2"/>
  <c r="G45" i="2"/>
  <c r="G44" i="2"/>
  <c r="G41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0" i="2"/>
  <c r="D48" i="2"/>
  <c r="F49" i="2" l="1"/>
  <c r="E49" i="2"/>
  <c r="D49" i="2"/>
  <c r="G49" i="2" l="1"/>
  <c r="I49" i="2"/>
  <c r="H49" i="2"/>
  <c r="C26" i="2"/>
  <c r="C24" i="2" s="1"/>
  <c r="C10" i="2"/>
  <c r="E48" i="2" l="1"/>
  <c r="H48" i="2" s="1"/>
  <c r="F48" i="2"/>
  <c r="C49" i="2"/>
  <c r="G48" i="2" l="1"/>
  <c r="I48" i="2"/>
  <c r="C106" i="2"/>
  <c r="C40" i="2"/>
  <c r="D40" i="2"/>
  <c r="C48" i="2" l="1"/>
  <c r="C19" i="2"/>
  <c r="C15" i="2"/>
  <c r="C8" i="2"/>
  <c r="E40" i="2"/>
  <c r="D106" i="2"/>
  <c r="C33" i="2" l="1"/>
  <c r="C7" i="2" s="1"/>
  <c r="C108" i="2" s="1"/>
  <c r="D10" i="2"/>
  <c r="E10" i="2" l="1"/>
  <c r="F33" i="2" l="1"/>
  <c r="E33" i="2"/>
  <c r="D33" i="2"/>
  <c r="F26" i="2"/>
  <c r="E26" i="2"/>
  <c r="E24" i="2" s="1"/>
  <c r="D26" i="2"/>
  <c r="D24" i="2" s="1"/>
  <c r="F19" i="2"/>
  <c r="E19" i="2"/>
  <c r="D19" i="2"/>
  <c r="F15" i="2"/>
  <c r="E15" i="2"/>
  <c r="D15" i="2"/>
  <c r="F10" i="2"/>
  <c r="F8" i="2"/>
  <c r="E8" i="2"/>
  <c r="D8" i="2"/>
  <c r="F24" i="2" l="1"/>
  <c r="E7" i="2"/>
  <c r="E108" i="2" s="1"/>
  <c r="D7" i="2"/>
  <c r="D108" i="2" l="1"/>
  <c r="F7" i="2"/>
  <c r="H7" i="2" s="1"/>
  <c r="G7" i="2" l="1"/>
  <c r="F108" i="2"/>
  <c r="I7" i="2"/>
  <c r="I108" i="2" l="1"/>
  <c r="G108" i="2"/>
  <c r="H108" i="2"/>
</calcChain>
</file>

<file path=xl/sharedStrings.xml><?xml version="1.0" encoding="utf-8"?>
<sst xmlns="http://schemas.openxmlformats.org/spreadsheetml/2006/main" count="179" uniqueCount="179">
  <si>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</si>
  <si>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</si>
  <si>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</si>
  <si>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</si>
  <si>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</si>
  <si>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</si>
  <si>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</si>
  <si>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</si>
  <si>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</si>
  <si>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</si>
  <si>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</si>
  <si>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</si>
  <si>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</si>
  <si>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</si>
  <si>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1 06 01020 04 0000 110</t>
  </si>
  <si>
    <t>Налог на имущество физических лиц, взимаемый  по ставкам, применяемым к объектам налогообложения, расположенным в границах городских округов</t>
  </si>
  <si>
    <t>1 06 06000 00 0000 110</t>
  </si>
  <si>
    <t xml:space="preserve">Земельный налог 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</si>
  <si>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</si>
  <si>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</si>
  <si>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</si>
  <si>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</si>
  <si>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</si>
  <si>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</si>
  <si>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</si>
  <si>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>1 11 05024 04 0000 120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</si>
  <si>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</si>
  <si>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</si>
  <si>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</si>
  <si>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</si>
  <si>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</si>
  <si>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</si>
  <si>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</si>
  <si>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</si>
  <si>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</si>
  <si>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</si>
  <si>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1 16 00000 00 0000 000</t>
  </si>
  <si>
    <t>ШТРАФЫ, САНКЦИИ, ВОЗМЕЩЕНИЕ УЩЕРБА</t>
  </si>
  <si>
    <t>1 17 00000 00 0000 000</t>
  </si>
  <si>
    <t>Код</t>
  </si>
  <si>
    <t>Наименование</t>
  </si>
  <si>
    <t>тыс. руб.</t>
  </si>
  <si>
    <t xml:space="preserve">% исполнения 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</si>
  <si>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</si>
  <si>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</si>
  <si>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</si>
  <si>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</si>
  <si>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1 13 01994 04 0000 130</t>
  </si>
  <si>
    <t>Прочие доходы от оказания платных услуг (работ) получателями средств  бюджетов городских округов</t>
  </si>
  <si>
    <t>1 11 05012 04 0000 120</t>
  </si>
  <si>
    <t>ДОХОДЫ ОТ ПРОДАЖИ МАТЕРИАЛЬНЫХ И НЕМАТЕРИАЛЬНЫХ АКТИВОВ</t>
  </si>
  <si>
    <t>1 13 02994 04 0000 130</t>
  </si>
  <si>
    <t>Прочие доходы от компенсации затрат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</si>
  <si>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</si>
  <si>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</si>
  <si>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1 12 05040 04 0000 120</t>
  </si>
  <si>
    <t>Плата за пользование водными объектами, находящимися в собственности городских округов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</si>
  <si>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</si>
  <si>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</si>
  <si>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</si>
  <si>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</si>
  <si>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</si>
  <si>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</si>
  <si>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</si>
  <si>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</si>
  <si>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</si>
  <si>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</si>
  <si>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</si>
  <si>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1 03 00000 00 0000 000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</si>
  <si>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</si>
  <si>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</si>
  <si>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</si>
  <si>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</si>
  <si>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</si>
  <si>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</si>
  <si>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</si>
  <si>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</si>
  <si>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</si>
  <si>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</si>
  <si>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</si>
  <si>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</si>
  <si>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</si>
  <si>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2 18 04000 04 0000 180</t>
  </si>
  <si>
    <t>Доходы бюджетов городских округов от возврата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</si>
  <si>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</si>
  <si>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</si>
  <si>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2 18 04020 04 0000 180</t>
  </si>
  <si>
    <t>Доходы бюджетов городских округов от возврата автономными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</si>
  <si>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</si>
  <si>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</si>
  <si>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</si>
  <si>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ПРОЧИЕ НЕНАЛОГОВЫЕ ДОХОДЫ</t>
  </si>
  <si>
    <t>1 14 06024 04 0000 430</t>
  </si>
  <si>
    <t>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</si>
  <si>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</si>
  <si>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</si>
  <si>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</si>
  <si>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</si>
  <si>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1 14 01040 04 0000 410</t>
  </si>
  <si>
    <t>Доходы от продажи квартир, находящихся в собственности городских округов</t>
  </si>
  <si>
    <t>2 02 04999 04 0009 151</t>
  </si>
  <si>
    <t>Межбюджетные трансферты, передаваемые бюджетам городских округов области в целях проведения работ по благоустройству парков и дворовых территорий</t>
  </si>
  <si>
    <t>2 02 04999 04 0010 151</t>
  </si>
  <si>
    <t>Межбюджетные трансферты, передаваемые бюджетам городских округов области в целях проведения работ по обустройству пешеходных зон, велосипедных дорожек, благоустройству территорий, прилегающих к пешеходным зонам, созданию парковок, обустройству территории для организации отдыха населения у воды</t>
  </si>
  <si>
    <t>2 02 15001 04 0001 151</t>
  </si>
  <si>
    <t>2 02 15001 04 0002 151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</si>
  <si>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</si>
  <si>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2 02 15002 04 0000 151</t>
  </si>
  <si>
    <t>2 02 15010 04 0000 151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</si>
  <si>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</si>
  <si>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2 02 35118 04 0000 151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</si>
  <si>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</si>
  <si>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2 02 30024 04 0001 151</t>
  </si>
  <si>
    <t>Субвенции 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</si>
  <si>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2 02 30024 04 0003 151</t>
  </si>
  <si>
    <t xml:space="preserve">Субвенции бюджетов городских округов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</t>
  </si>
  <si>
    <t>2 02 30024 04 0008 151</t>
  </si>
  <si>
    <t>Cубвенция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</si>
  <si>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2 02 30024 04 0009 151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</si>
  <si>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</si>
  <si>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</si>
  <si>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</si>
  <si>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2 02 30024 04 0011 151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</si>
  <si>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</si>
  <si>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2 02 30024 04 0012 151</t>
  </si>
  <si>
    <t>2 02 30024 04 0014 151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</si>
  <si>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</si>
  <si>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2 02 30024 04 0015 151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</si>
  <si>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</si>
  <si>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2 02 30024 04 0016 151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</si>
  <si>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</si>
  <si>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2 02 30024 04 0027 151</t>
  </si>
  <si>
    <t>Cубвенции бюджетам городских округов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</si>
  <si>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</si>
  <si>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</si>
  <si>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</si>
  <si>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</si>
  <si>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</si>
  <si>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</si>
  <si>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2 02 30024 04 0038 151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</si>
  <si>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</si>
  <si>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2 02 30024 04 0039 151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</si>
  <si>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</si>
  <si>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2 02 30024 04 0040 151</t>
  </si>
  <si>
    <t>Cубвенции бюджетам городских округов области на проведение мероприятий по отлову и содержанию безнадзорных животных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</si>
  <si>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</si>
  <si>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</si>
  <si>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Начальник Финансового управления</t>
  </si>
  <si>
    <t>администрации ЗАТО Михайловский                                                                                               С.В.Лаптева</t>
  </si>
  <si>
    <t>Уточненные бюджетные назначения 2018 года</t>
  </si>
  <si>
    <t>к уточненным бюджетным назначениям 2018 года</t>
  </si>
  <si>
    <t>к  соответ-ствующему периоду
2017 года</t>
  </si>
  <si>
    <t>2 02 29999 04 0069 151</t>
  </si>
  <si>
    <t>Субсидии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</si>
  <si>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2 02 29999 04 0075 151</t>
  </si>
  <si>
    <t>Субсидия бюджетам городских округов области на обеспечение повышения оплаты труда некоторых категорий работников муниципальных учреждений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</si>
  <si>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</si>
  <si>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2 02 35120 04 0000 151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</si>
  <si>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</si>
  <si>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</si>
  <si>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</si>
  <si>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</si>
  <si>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</si>
  <si>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</si>
  <si>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Анализ исполнения доходной части бюджета городского округа ЗАТО Михайловский Саратовской области на 01.10.2018 года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</si>
  <si>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</si>
  <si>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</si>
  <si>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Исполнено на 01.10.2017 года</t>
  </si>
  <si>
    <t>2 02 29999 04 0073 151</t>
  </si>
  <si>
    <t>Субсидия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</si>
  <si>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</si>
  <si>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</si>
  <si>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2 07 04050 04 0073 180</t>
  </si>
  <si>
    <t>Проекты развития муниципальных образований Саратовской области, основанных на местных инициативах</t>
  </si>
  <si>
    <t>Кассовый план
9 месяцев
2017 года</t>
  </si>
  <si>
    <t>Исполнено на 01.10.2018 года</t>
  </si>
  <si>
    <t>1 14 02042 04 0000 410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</si>
  <si>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  </t>
  </si>
  <si>
    <t xml:space="preserve">к кассовому плану
9 месяцев
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</si>
</sst>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.0_р_.;[Red]\-#,##0.0_р_."/>
    <numFmt numFmtId="166" formatCode="#,##0.0"/>
    <numFmt numFmtId="167" formatCode="0.0_ ;[Red]\-0.0\ "/>
    <numFmt numFmtId="168" formatCode="0.0"/>
  </numFmts>
  <fonts count="1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1"/>
      <name val="TimesNewRomanPSMT"/>
    </font>
    <font>
      <sz val="14"/>
      <color theme="1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72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164" fontId="2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8" fillId="0" borderId="5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9" fontId="2" fillId="0" borderId="7" xfId="2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164" fontId="2" fillId="2" borderId="2" xfId="0" applyNumberFormat="1" applyFont="1" applyFill="1" applyBorder="1" applyAlignment="1">
      <alignment horizontal="right" wrapText="1"/>
    </xf>
    <xf numFmtId="0" fontId="10" fillId="0" borderId="1" xfId="2" applyFont="1" applyFill="1" applyBorder="1" applyAlignment="1">
      <alignment horizontal="left"/>
    </xf>
    <xf numFmtId="0" fontId="10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66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 applyProtection="1">
      <alignment horizontal="left" wrapText="1"/>
      <protection locked="0"/>
    </xf>
    <xf numFmtId="166" fontId="2" fillId="0" borderId="1" xfId="2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11" fillId="0" borderId="1" xfId="2" applyNumberFormat="1" applyFont="1" applyFill="1" applyBorder="1" applyAlignment="1">
      <alignment horizontal="left"/>
    </xf>
    <xf numFmtId="0" fontId="2" fillId="0" borderId="1" xfId="2" applyFont="1" applyFill="1" applyBorder="1"/>
    <xf numFmtId="0" fontId="2" fillId="0" borderId="8" xfId="2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left" vertical="center" wrapText="1"/>
    </xf>
    <xf numFmtId="2" fontId="11" fillId="0" borderId="1" xfId="2" applyNumberFormat="1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right"/>
    </xf>
    <xf numFmtId="2" fontId="2" fillId="0" borderId="1" xfId="2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168" fontId="2" fillId="0" borderId="1" xfId="2" applyNumberFormat="1" applyFont="1" applyFill="1" applyBorder="1" applyAlignment="1"/>
    <xf numFmtId="166" fontId="11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0" fontId="2" fillId="0" borderId="9" xfId="1" applyNumberFormat="1" applyFont="1" applyFill="1" applyBorder="1" applyAlignment="1" applyProtection="1">
      <alignment horizontal="left" wrapText="1"/>
      <protection hidden="1"/>
    </xf>
    <xf numFmtId="4" fontId="2" fillId="0" borderId="1" xfId="2" applyNumberFormat="1" applyFont="1" applyFill="1" applyBorder="1" applyAlignment="1">
      <alignment horizontal="right"/>
    </xf>
    <xf numFmtId="166" fontId="2" fillId="0" borderId="1" xfId="2" applyNumberFormat="1" applyFont="1" applyFill="1" applyBorder="1" applyAlignment="1" applyProtection="1">
      <alignment horizontal="right" wrapText="1"/>
      <protection locked="0"/>
    </xf>
    <xf numFmtId="166" fontId="2" fillId="0" borderId="1" xfId="2" applyNumberFormat="1" applyFont="1" applyFill="1" applyBorder="1" applyAlignment="1">
      <alignment horizontal="right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2" xfId="1"/>
    <cellStyle name="Обычный_Приложение1к реш.от25.03.08 №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11"/>
  <sheetViews>
    <sheetView showGridLines="0" tabSelected="1" view="pageBreakPreview" topLeftCell="A105" zoomScale="80" zoomScaleSheetLayoutView="80" workbookViewId="0">
      <selection activeCell="F108" sqref="F108"/>
    </sheetView>
  </sheetViews>
  <sheetFormatPr defaultRowHeight="15" outlineLevelRow="1"/>
  <cols>
    <col min="1" max="1" width="29" style="2" customWidth="1"/>
    <col min="2" max="2" width="60" style="2" customWidth="1"/>
    <col min="3" max="9" width="16.7109375" style="2" customWidth="1"/>
    <col min="10" max="20" width="0" style="2" hidden="1" customWidth="1"/>
    <col min="21" max="16384" width="9.140625" style="2"/>
  </cols>
  <sheetData>
    <row r="2" spans="1:9" ht="24" customHeight="1">
      <c r="A2" s="67" t="s">
        <v>164</v>
      </c>
      <c r="B2" s="67"/>
      <c r="C2" s="67"/>
      <c r="D2" s="67"/>
      <c r="E2" s="67"/>
      <c r="F2" s="67"/>
      <c r="G2" s="67"/>
      <c r="H2" s="67"/>
    </row>
    <row r="3" spans="1:9" ht="19.5" customHeight="1">
      <c r="A3" s="4"/>
      <c r="B3" s="4"/>
      <c r="C3" s="4"/>
      <c r="D3" s="4"/>
      <c r="E3" s="4"/>
      <c r="F3" s="4"/>
      <c r="G3" s="4"/>
      <c r="I3" s="5" t="s">
        <v>41</v>
      </c>
    </row>
    <row r="4" spans="1:9" ht="18.75" customHeight="1">
      <c r="A4" s="68" t="s">
        <v>39</v>
      </c>
      <c r="B4" s="68" t="s">
        <v>40</v>
      </c>
      <c r="C4" s="69" t="s">
        <v>167</v>
      </c>
      <c r="D4" s="69" t="s">
        <v>149</v>
      </c>
      <c r="E4" s="69" t="s">
        <v>174</v>
      </c>
      <c r="F4" s="68" t="s">
        <v>175</v>
      </c>
      <c r="G4" s="68" t="s">
        <v>42</v>
      </c>
      <c r="H4" s="68"/>
      <c r="I4" s="68"/>
    </row>
    <row r="5" spans="1:9" ht="92.25" customHeight="1">
      <c r="A5" s="68"/>
      <c r="B5" s="68"/>
      <c r="C5" s="70"/>
      <c r="D5" s="70"/>
      <c r="E5" s="70"/>
      <c r="F5" s="68"/>
      <c r="G5" s="33" t="s">
        <v>150</v>
      </c>
      <c r="H5" s="33" t="s">
        <v>178</v>
      </c>
      <c r="I5" s="33" t="s">
        <v>151</v>
      </c>
    </row>
    <row r="6" spans="1:9" ht="18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3">
        <v>7</v>
      </c>
      <c r="H6" s="23">
        <v>8</v>
      </c>
      <c r="I6" s="24">
        <v>9</v>
      </c>
    </row>
    <row r="7" spans="1:9" s="8" customFormat="1" ht="18.75">
      <c r="A7" s="11" t="s">
        <v>0</v>
      </c>
      <c r="B7" s="7" t="s">
        <v>1</v>
      </c>
      <c r="C7" s="3">
        <f>C8+C15+C19+C22+C23+C24+C33+C36+C40+C46+C47+C10</f>
        <v>8914.6</v>
      </c>
      <c r="D7" s="3">
        <f>D8+D15+D19+D22+D23+D24+D33+D36+D40+D46+D47+D10</f>
        <v>13018.099999999999</v>
      </c>
      <c r="E7" s="3">
        <f>E8+E15+E19+E22+E23+E24+E33+E36+E40+E46+E47+E10</f>
        <v>10723.199999999999</v>
      </c>
      <c r="F7" s="3">
        <f>F8+F15+F19+F22+F23+F24+F33+F36+F40+F46+F47+F10</f>
        <v>10762.8</v>
      </c>
      <c r="G7" s="3">
        <f>F7/D7*100</f>
        <v>82.675659274394889</v>
      </c>
      <c r="H7" s="3">
        <f t="shared" ref="H7:H70" si="0">F7/E7*100</f>
        <v>100.36929274843331</v>
      </c>
      <c r="I7" s="32">
        <f>F7/C7*100</f>
        <v>120.73228187467748</v>
      </c>
    </row>
    <row r="8" spans="1:9" s="8" customFormat="1" ht="18.75" outlineLevel="1">
      <c r="A8" s="11" t="s">
        <v>2</v>
      </c>
      <c r="B8" s="7" t="s">
        <v>3</v>
      </c>
      <c r="C8" s="3">
        <f>C9</f>
        <v>6297.5</v>
      </c>
      <c r="D8" s="3">
        <f>D9</f>
        <v>9260.4</v>
      </c>
      <c r="E8" s="3">
        <f>E9</f>
        <v>7771.1</v>
      </c>
      <c r="F8" s="3">
        <f>F9</f>
        <v>7771.1</v>
      </c>
      <c r="G8" s="3">
        <f t="shared" ref="G8:G71" si="1">F8/D8*100</f>
        <v>83.917541358904586</v>
      </c>
      <c r="H8" s="3">
        <f t="shared" si="0"/>
        <v>100</v>
      </c>
      <c r="I8" s="32">
        <f t="shared" ref="I8:I71" si="2">F8/C8*100</f>
        <v>123.39976181024217</v>
      </c>
    </row>
    <row r="9" spans="1:9" s="8" customFormat="1" ht="18.75" outlineLevel="1">
      <c r="A9" s="11" t="s">
        <v>4</v>
      </c>
      <c r="B9" s="7" t="s">
        <v>5</v>
      </c>
      <c r="C9" s="25">
        <v>6297.5</v>
      </c>
      <c r="D9" s="3">
        <v>9260.4</v>
      </c>
      <c r="E9" s="3">
        <v>7771.1</v>
      </c>
      <c r="F9" s="3">
        <v>7771.1</v>
      </c>
      <c r="G9" s="3">
        <f t="shared" si="1"/>
        <v>83.917541358904586</v>
      </c>
      <c r="H9" s="3">
        <f t="shared" si="0"/>
        <v>100</v>
      </c>
      <c r="I9" s="32">
        <f t="shared" si="2"/>
        <v>123.39976181024217</v>
      </c>
    </row>
    <row r="10" spans="1:9" s="8" customFormat="1" ht="56.25" outlineLevel="1">
      <c r="A10" s="11" t="s">
        <v>68</v>
      </c>
      <c r="B10" s="7" t="s">
        <v>57</v>
      </c>
      <c r="C10" s="3">
        <f>C11+C12+C13+C14</f>
        <v>1291.7</v>
      </c>
      <c r="D10" s="3">
        <f>D11+D12+D13+D14</f>
        <v>1757.6</v>
      </c>
      <c r="E10" s="3">
        <f>E11+E12+E13+E14</f>
        <v>1369.6</v>
      </c>
      <c r="F10" s="3">
        <f>F11+F12+F13+F14</f>
        <v>1369.6</v>
      </c>
      <c r="G10" s="3">
        <f t="shared" si="1"/>
        <v>77.924442421483846</v>
      </c>
      <c r="H10" s="3">
        <f t="shared" si="0"/>
        <v>100</v>
      </c>
      <c r="I10" s="32">
        <f t="shared" si="2"/>
        <v>106.03081210807461</v>
      </c>
    </row>
    <row r="11" spans="1:9" s="8" customFormat="1" ht="112.5" outlineLevel="1">
      <c r="A11" s="11" t="s">
        <v>58</v>
      </c>
      <c r="B11" s="7" t="s">
        <v>59</v>
      </c>
      <c r="C11" s="3">
        <v>522.29999999999995</v>
      </c>
      <c r="D11" s="3">
        <v>674</v>
      </c>
      <c r="E11" s="3">
        <v>596.4</v>
      </c>
      <c r="F11" s="3">
        <v>596.4</v>
      </c>
      <c r="G11" s="3">
        <f t="shared" si="1"/>
        <v>88.486646884272986</v>
      </c>
      <c r="H11" s="3">
        <f t="shared" si="0"/>
        <v>100</v>
      </c>
      <c r="I11" s="32">
        <f t="shared" si="2"/>
        <v>114.1872487076393</v>
      </c>
    </row>
    <row r="12" spans="1:9" s="8" customFormat="1" ht="131.25" outlineLevel="1">
      <c r="A12" s="11" t="s">
        <v>60</v>
      </c>
      <c r="B12" s="7" t="s">
        <v>61</v>
      </c>
      <c r="C12" s="3">
        <v>5.5</v>
      </c>
      <c r="D12" s="3">
        <v>5.4</v>
      </c>
      <c r="E12" s="3">
        <v>5.4</v>
      </c>
      <c r="F12" s="3">
        <v>5.4</v>
      </c>
      <c r="G12" s="3">
        <f t="shared" si="1"/>
        <v>100</v>
      </c>
      <c r="H12" s="3">
        <f t="shared" si="0"/>
        <v>100</v>
      </c>
      <c r="I12" s="32">
        <f t="shared" si="2"/>
        <v>98.181818181818187</v>
      </c>
    </row>
    <row r="13" spans="1:9" s="8" customFormat="1" ht="112.5" outlineLevel="1">
      <c r="A13" s="11" t="s">
        <v>62</v>
      </c>
      <c r="B13" s="7" t="s">
        <v>63</v>
      </c>
      <c r="C13" s="3">
        <v>872</v>
      </c>
      <c r="D13" s="3">
        <v>1211.7</v>
      </c>
      <c r="E13" s="3">
        <v>901.3</v>
      </c>
      <c r="F13" s="3">
        <v>901.3</v>
      </c>
      <c r="G13" s="3">
        <f t="shared" si="1"/>
        <v>74.383098126598995</v>
      </c>
      <c r="H13" s="3">
        <f t="shared" si="0"/>
        <v>100</v>
      </c>
      <c r="I13" s="32">
        <f t="shared" si="2"/>
        <v>103.36009174311927</v>
      </c>
    </row>
    <row r="14" spans="1:9" s="8" customFormat="1" ht="112.5" outlineLevel="1">
      <c r="A14" s="11" t="s">
        <v>64</v>
      </c>
      <c r="B14" s="7" t="s">
        <v>65</v>
      </c>
      <c r="C14" s="3">
        <v>-108.1</v>
      </c>
      <c r="D14" s="3">
        <v>-133.5</v>
      </c>
      <c r="E14" s="3">
        <v>-133.5</v>
      </c>
      <c r="F14" s="3">
        <v>-133.5</v>
      </c>
      <c r="G14" s="3">
        <f t="shared" si="1"/>
        <v>100</v>
      </c>
      <c r="H14" s="3">
        <f t="shared" si="0"/>
        <v>100</v>
      </c>
      <c r="I14" s="32">
        <f t="shared" si="2"/>
        <v>123.49676225716931</v>
      </c>
    </row>
    <row r="15" spans="1:9" s="8" customFormat="1" ht="18.75" outlineLevel="1">
      <c r="A15" s="11" t="s">
        <v>6</v>
      </c>
      <c r="B15" s="7" t="s">
        <v>7</v>
      </c>
      <c r="C15" s="3">
        <f>C16+C17+C18</f>
        <v>198.7</v>
      </c>
      <c r="D15" s="3">
        <f>D16+D17+D18</f>
        <v>309.5</v>
      </c>
      <c r="E15" s="3">
        <f>E16+E17+E18</f>
        <v>225.7</v>
      </c>
      <c r="F15" s="3">
        <f>F16+F17+F18</f>
        <v>225.7</v>
      </c>
      <c r="G15" s="3">
        <f t="shared" si="1"/>
        <v>72.924071082390952</v>
      </c>
      <c r="H15" s="3">
        <f t="shared" si="0"/>
        <v>100</v>
      </c>
      <c r="I15" s="32">
        <f t="shared" si="2"/>
        <v>113.58832410669351</v>
      </c>
    </row>
    <row r="16" spans="1:9" s="8" customFormat="1" ht="37.5" outlineLevel="1">
      <c r="A16" s="11" t="s">
        <v>8</v>
      </c>
      <c r="B16" s="7" t="s">
        <v>9</v>
      </c>
      <c r="C16" s="3">
        <v>198.7</v>
      </c>
      <c r="D16" s="3">
        <v>309.5</v>
      </c>
      <c r="E16" s="3">
        <v>225.7</v>
      </c>
      <c r="F16" s="3">
        <v>225.7</v>
      </c>
      <c r="G16" s="3">
        <f t="shared" si="1"/>
        <v>72.924071082390952</v>
      </c>
      <c r="H16" s="3">
        <f t="shared" si="0"/>
        <v>100</v>
      </c>
      <c r="I16" s="32">
        <f t="shared" si="2"/>
        <v>113.58832410669351</v>
      </c>
    </row>
    <row r="17" spans="1:9" s="8" customFormat="1" ht="18.75" hidden="1" outlineLevel="1">
      <c r="A17" s="11" t="s">
        <v>10</v>
      </c>
      <c r="B17" s="7" t="s">
        <v>11</v>
      </c>
      <c r="C17" s="3">
        <v>0</v>
      </c>
      <c r="D17" s="3">
        <v>0</v>
      </c>
      <c r="E17" s="3">
        <v>0</v>
      </c>
      <c r="F17" s="3">
        <v>0</v>
      </c>
      <c r="G17" s="3" t="e">
        <f t="shared" si="1"/>
        <v>#DIV/0!</v>
      </c>
      <c r="H17" s="3" t="e">
        <f t="shared" si="0"/>
        <v>#DIV/0!</v>
      </c>
      <c r="I17" s="32" t="e">
        <f t="shared" si="2"/>
        <v>#DIV/0!</v>
      </c>
    </row>
    <row r="18" spans="1:9" s="8" customFormat="1" ht="56.25" hidden="1" outlineLevel="1">
      <c r="A18" s="11" t="s">
        <v>69</v>
      </c>
      <c r="B18" s="7" t="s">
        <v>70</v>
      </c>
      <c r="C18" s="3"/>
      <c r="D18" s="3"/>
      <c r="E18" s="3"/>
      <c r="F18" s="3"/>
      <c r="G18" s="3" t="e">
        <f t="shared" si="1"/>
        <v>#DIV/0!</v>
      </c>
      <c r="H18" s="3" t="e">
        <f t="shared" si="0"/>
        <v>#DIV/0!</v>
      </c>
      <c r="I18" s="32" t="e">
        <f t="shared" si="2"/>
        <v>#DIV/0!</v>
      </c>
    </row>
    <row r="19" spans="1:9" s="8" customFormat="1" ht="18.75" outlineLevel="1">
      <c r="A19" s="11" t="s">
        <v>12</v>
      </c>
      <c r="B19" s="7" t="s">
        <v>13</v>
      </c>
      <c r="C19" s="3">
        <f>C20+C21</f>
        <v>206.89999999999998</v>
      </c>
      <c r="D19" s="3">
        <f>D20+D21</f>
        <v>394.3</v>
      </c>
      <c r="E19" s="3">
        <f>E20+E21</f>
        <v>211</v>
      </c>
      <c r="F19" s="3">
        <f>F20+F21</f>
        <v>211</v>
      </c>
      <c r="G19" s="3">
        <f t="shared" si="1"/>
        <v>53.512553892974893</v>
      </c>
      <c r="H19" s="3">
        <f t="shared" si="0"/>
        <v>100</v>
      </c>
      <c r="I19" s="32">
        <f t="shared" si="2"/>
        <v>101.98163363943935</v>
      </c>
    </row>
    <row r="20" spans="1:9" s="8" customFormat="1" ht="78.75" customHeight="1" outlineLevel="1">
      <c r="A20" s="11" t="s">
        <v>14</v>
      </c>
      <c r="B20" s="7" t="s">
        <v>15</v>
      </c>
      <c r="C20" s="3">
        <v>44.7</v>
      </c>
      <c r="D20" s="3">
        <v>123</v>
      </c>
      <c r="E20" s="3">
        <v>50.3</v>
      </c>
      <c r="F20" s="3">
        <v>50.3</v>
      </c>
      <c r="G20" s="3">
        <f t="shared" si="1"/>
        <v>40.894308943089428</v>
      </c>
      <c r="H20" s="3">
        <f t="shared" si="0"/>
        <v>100</v>
      </c>
      <c r="I20" s="32">
        <f t="shared" si="2"/>
        <v>112.52796420581655</v>
      </c>
    </row>
    <row r="21" spans="1:9" s="8" customFormat="1" ht="18.75" outlineLevel="1">
      <c r="A21" s="11" t="s">
        <v>16</v>
      </c>
      <c r="B21" s="7" t="s">
        <v>17</v>
      </c>
      <c r="C21" s="3">
        <v>162.19999999999999</v>
      </c>
      <c r="D21" s="3">
        <v>271.3</v>
      </c>
      <c r="E21" s="3">
        <v>160.69999999999999</v>
      </c>
      <c r="F21" s="3">
        <v>160.69999999999999</v>
      </c>
      <c r="G21" s="3">
        <f t="shared" si="1"/>
        <v>59.233321046811639</v>
      </c>
      <c r="H21" s="3">
        <f t="shared" si="0"/>
        <v>100</v>
      </c>
      <c r="I21" s="32">
        <f t="shared" si="2"/>
        <v>99.075215782983975</v>
      </c>
    </row>
    <row r="22" spans="1:9" s="8" customFormat="1" ht="18.75" outlineLevel="1">
      <c r="A22" s="11" t="s">
        <v>18</v>
      </c>
      <c r="B22" s="7" t="s">
        <v>19</v>
      </c>
      <c r="C22" s="3">
        <v>-4</v>
      </c>
      <c r="D22" s="3">
        <v>0</v>
      </c>
      <c r="E22" s="3">
        <v>0</v>
      </c>
      <c r="F22" s="3">
        <v>0</v>
      </c>
      <c r="G22" s="3"/>
      <c r="H22" s="3"/>
      <c r="I22" s="32">
        <f t="shared" si="2"/>
        <v>0</v>
      </c>
    </row>
    <row r="23" spans="1:9" s="8" customFormat="1" ht="56.25" hidden="1" outlineLevel="1">
      <c r="A23" s="11" t="s">
        <v>20</v>
      </c>
      <c r="B23" s="7" t="s">
        <v>21</v>
      </c>
      <c r="C23" s="3">
        <v>0</v>
      </c>
      <c r="D23" s="3"/>
      <c r="E23" s="3"/>
      <c r="F23" s="3">
        <v>0</v>
      </c>
      <c r="G23" s="3" t="e">
        <f t="shared" si="1"/>
        <v>#DIV/0!</v>
      </c>
      <c r="H23" s="3" t="e">
        <f t="shared" si="0"/>
        <v>#DIV/0!</v>
      </c>
      <c r="I23" s="32" t="e">
        <f t="shared" si="2"/>
        <v>#DIV/0!</v>
      </c>
    </row>
    <row r="24" spans="1:9" s="8" customFormat="1" ht="79.5" customHeight="1" outlineLevel="1">
      <c r="A24" s="11" t="s">
        <v>22</v>
      </c>
      <c r="B24" s="7" t="s">
        <v>23</v>
      </c>
      <c r="C24" s="3">
        <f>C26+C31+C32+C25</f>
        <v>702.6</v>
      </c>
      <c r="D24" s="3">
        <f>D26+D31+D32</f>
        <v>971.5</v>
      </c>
      <c r="E24" s="3">
        <f>E26+E31+E32</f>
        <v>828.8</v>
      </c>
      <c r="F24" s="3">
        <f>F26+F31+F32+F25</f>
        <v>828.8</v>
      </c>
      <c r="G24" s="3">
        <f t="shared" si="1"/>
        <v>85.311374163664439</v>
      </c>
      <c r="H24" s="3">
        <f t="shared" si="0"/>
        <v>100</v>
      </c>
      <c r="I24" s="32">
        <f t="shared" si="2"/>
        <v>117.96185596356391</v>
      </c>
    </row>
    <row r="25" spans="1:9" s="8" customFormat="1" ht="78" hidden="1" customHeight="1" outlineLevel="1">
      <c r="A25" s="11" t="s">
        <v>96</v>
      </c>
      <c r="B25" s="7" t="s">
        <v>97</v>
      </c>
      <c r="C25" s="3">
        <v>0</v>
      </c>
      <c r="D25" s="3"/>
      <c r="E25" s="3"/>
      <c r="F25" s="3">
        <v>0</v>
      </c>
      <c r="G25" s="3" t="e">
        <f t="shared" si="1"/>
        <v>#DIV/0!</v>
      </c>
      <c r="H25" s="3" t="e">
        <f t="shared" si="0"/>
        <v>#DIV/0!</v>
      </c>
      <c r="I25" s="32" t="e">
        <f t="shared" si="2"/>
        <v>#DIV/0!</v>
      </c>
    </row>
    <row r="26" spans="1:9" s="8" customFormat="1" ht="131.25" outlineLevel="1">
      <c r="A26" s="11" t="s">
        <v>43</v>
      </c>
      <c r="B26" s="7" t="s">
        <v>44</v>
      </c>
      <c r="C26" s="3">
        <f>C27+C28+C29+C30</f>
        <v>542.5</v>
      </c>
      <c r="D26" s="3">
        <f>D27+D28+D29+D30</f>
        <v>755.8</v>
      </c>
      <c r="E26" s="3">
        <f>E27+E28+E29+E30</f>
        <v>613.1</v>
      </c>
      <c r="F26" s="3">
        <f>F27+F28+F29+F30</f>
        <v>613.1</v>
      </c>
      <c r="G26" s="3">
        <f t="shared" si="1"/>
        <v>81.119343741730617</v>
      </c>
      <c r="H26" s="3">
        <f t="shared" si="0"/>
        <v>100</v>
      </c>
      <c r="I26" s="32">
        <f t="shared" si="2"/>
        <v>113.01382488479264</v>
      </c>
    </row>
    <row r="27" spans="1:9" s="8" customFormat="1" ht="112.5" customHeight="1" outlineLevel="1">
      <c r="A27" s="11" t="s">
        <v>49</v>
      </c>
      <c r="B27" s="7" t="s">
        <v>24</v>
      </c>
      <c r="C27" s="3">
        <v>35.299999999999997</v>
      </c>
      <c r="D27" s="3">
        <v>57.3</v>
      </c>
      <c r="E27" s="3">
        <v>43</v>
      </c>
      <c r="F27" s="3">
        <v>43</v>
      </c>
      <c r="G27" s="3">
        <f t="shared" si="1"/>
        <v>75.043630017452017</v>
      </c>
      <c r="H27" s="3">
        <f t="shared" si="0"/>
        <v>100</v>
      </c>
      <c r="I27" s="32">
        <f t="shared" si="2"/>
        <v>121.81303116147311</v>
      </c>
    </row>
    <row r="28" spans="1:9" s="8" customFormat="1" ht="111" customHeight="1" outlineLevel="1">
      <c r="A28" s="11" t="s">
        <v>25</v>
      </c>
      <c r="B28" s="6" t="s">
        <v>45</v>
      </c>
      <c r="C28" s="34">
        <v>93.9</v>
      </c>
      <c r="D28" s="3">
        <v>140</v>
      </c>
      <c r="E28" s="3">
        <v>92.4</v>
      </c>
      <c r="F28" s="3">
        <v>92.4</v>
      </c>
      <c r="G28" s="3">
        <f t="shared" si="1"/>
        <v>66</v>
      </c>
      <c r="H28" s="3">
        <f t="shared" si="0"/>
        <v>100</v>
      </c>
      <c r="I28" s="32">
        <f t="shared" si="2"/>
        <v>98.402555910543128</v>
      </c>
    </row>
    <row r="29" spans="1:9" s="8" customFormat="1" ht="114.75" customHeight="1" outlineLevel="1">
      <c r="A29" s="11" t="s">
        <v>26</v>
      </c>
      <c r="B29" s="7" t="s">
        <v>46</v>
      </c>
      <c r="C29" s="3">
        <v>413.3</v>
      </c>
      <c r="D29" s="3">
        <v>558.5</v>
      </c>
      <c r="E29" s="3">
        <v>477.7</v>
      </c>
      <c r="F29" s="3">
        <v>477.7</v>
      </c>
      <c r="G29" s="3">
        <f t="shared" si="1"/>
        <v>85.53267681289168</v>
      </c>
      <c r="H29" s="3">
        <f t="shared" si="0"/>
        <v>100</v>
      </c>
      <c r="I29" s="32">
        <f t="shared" si="2"/>
        <v>115.58190176627147</v>
      </c>
    </row>
    <row r="30" spans="1:9" s="8" customFormat="1" ht="56.25" hidden="1" outlineLevel="1">
      <c r="A30" s="11" t="s">
        <v>66</v>
      </c>
      <c r="B30" s="7" t="s">
        <v>67</v>
      </c>
      <c r="C30" s="3"/>
      <c r="D30" s="3"/>
      <c r="E30" s="3"/>
      <c r="F30" s="3"/>
      <c r="G30" s="3" t="e">
        <f t="shared" si="1"/>
        <v>#DIV/0!</v>
      </c>
      <c r="H30" s="3" t="e">
        <f t="shared" si="0"/>
        <v>#DIV/0!</v>
      </c>
      <c r="I30" s="32" t="e">
        <f t="shared" si="2"/>
        <v>#DIV/0!</v>
      </c>
    </row>
    <row r="31" spans="1:9" s="8" customFormat="1" ht="75.75" hidden="1" customHeight="1" outlineLevel="1">
      <c r="A31" s="11" t="s">
        <v>27</v>
      </c>
      <c r="B31" s="7" t="s">
        <v>28</v>
      </c>
      <c r="C31" s="3">
        <v>0</v>
      </c>
      <c r="D31" s="3">
        <v>0</v>
      </c>
      <c r="E31" s="3">
        <v>0</v>
      </c>
      <c r="F31" s="3">
        <v>0</v>
      </c>
      <c r="G31" s="3" t="e">
        <f t="shared" si="1"/>
        <v>#DIV/0!</v>
      </c>
      <c r="H31" s="3" t="e">
        <f t="shared" si="0"/>
        <v>#DIV/0!</v>
      </c>
      <c r="I31" s="32" t="e">
        <f t="shared" si="2"/>
        <v>#DIV/0!</v>
      </c>
    </row>
    <row r="32" spans="1:9" s="8" customFormat="1" ht="112.5" outlineLevel="1">
      <c r="A32" s="11" t="s">
        <v>29</v>
      </c>
      <c r="B32" s="7" t="s">
        <v>71</v>
      </c>
      <c r="C32" s="3">
        <v>160.1</v>
      </c>
      <c r="D32" s="3">
        <v>215.7</v>
      </c>
      <c r="E32" s="3">
        <v>215.7</v>
      </c>
      <c r="F32" s="3">
        <v>215.7</v>
      </c>
      <c r="G32" s="3">
        <f t="shared" si="1"/>
        <v>100</v>
      </c>
      <c r="H32" s="3">
        <f t="shared" si="0"/>
        <v>100</v>
      </c>
      <c r="I32" s="32">
        <f t="shared" si="2"/>
        <v>134.72829481574016</v>
      </c>
    </row>
    <row r="33" spans="1:26" s="8" customFormat="1" ht="37.5" outlineLevel="1">
      <c r="A33" s="11" t="s">
        <v>30</v>
      </c>
      <c r="B33" s="10" t="s">
        <v>31</v>
      </c>
      <c r="C33" s="3">
        <f>C34+C35</f>
        <v>47.8</v>
      </c>
      <c r="D33" s="3">
        <f>D34+D35</f>
        <v>187.8</v>
      </c>
      <c r="E33" s="3">
        <f>E34+E35</f>
        <v>187.8</v>
      </c>
      <c r="F33" s="3">
        <f>F34+F35</f>
        <v>187.8</v>
      </c>
      <c r="G33" s="3">
        <f t="shared" si="1"/>
        <v>100</v>
      </c>
      <c r="H33" s="3">
        <f t="shared" si="0"/>
        <v>100</v>
      </c>
      <c r="I33" s="32">
        <f t="shared" si="2"/>
        <v>392.88702928870293</v>
      </c>
    </row>
    <row r="34" spans="1:26" s="8" customFormat="1" ht="37.5" outlineLevel="1">
      <c r="A34" s="11" t="s">
        <v>32</v>
      </c>
      <c r="B34" s="10" t="s">
        <v>33</v>
      </c>
      <c r="C34" s="34">
        <v>47.8</v>
      </c>
      <c r="D34" s="3">
        <v>187.8</v>
      </c>
      <c r="E34" s="3">
        <v>187.8</v>
      </c>
      <c r="F34" s="3">
        <v>187.8</v>
      </c>
      <c r="G34" s="3">
        <f t="shared" si="1"/>
        <v>100</v>
      </c>
      <c r="H34" s="3">
        <f t="shared" si="0"/>
        <v>100</v>
      </c>
      <c r="I34" s="32">
        <f t="shared" si="2"/>
        <v>392.88702928870293</v>
      </c>
    </row>
    <row r="35" spans="1:26" s="8" customFormat="1" ht="35.25" hidden="1" customHeight="1" outlineLevel="1">
      <c r="A35" s="11" t="s">
        <v>55</v>
      </c>
      <c r="B35" s="10" t="s">
        <v>56</v>
      </c>
      <c r="C35" s="26"/>
      <c r="D35" s="3"/>
      <c r="E35" s="3"/>
      <c r="F35" s="3"/>
      <c r="G35" s="3" t="e">
        <f t="shared" si="1"/>
        <v>#DIV/0!</v>
      </c>
      <c r="H35" s="3" t="e">
        <f t="shared" si="0"/>
        <v>#DIV/0!</v>
      </c>
      <c r="I35" s="32" t="e">
        <f t="shared" si="2"/>
        <v>#DIV/0!</v>
      </c>
    </row>
    <row r="36" spans="1:26" s="8" customFormat="1" ht="56.25" hidden="1" outlineLevel="1">
      <c r="A36" s="11" t="s">
        <v>34</v>
      </c>
      <c r="B36" s="10" t="s">
        <v>72</v>
      </c>
      <c r="C36" s="3">
        <v>0</v>
      </c>
      <c r="D36" s="3">
        <v>0</v>
      </c>
      <c r="E36" s="3">
        <v>0</v>
      </c>
      <c r="F36" s="3">
        <v>0</v>
      </c>
      <c r="G36" s="3" t="e">
        <f t="shared" si="1"/>
        <v>#DIV/0!</v>
      </c>
      <c r="H36" s="3" t="e">
        <f t="shared" si="0"/>
        <v>#DIV/0!</v>
      </c>
      <c r="I36" s="32" t="e">
        <f t="shared" si="2"/>
        <v>#DIV/0!</v>
      </c>
    </row>
    <row r="37" spans="1:26" s="8" customFormat="1" ht="57.75" hidden="1" customHeight="1" outlineLevel="1">
      <c r="A37" s="11" t="s">
        <v>47</v>
      </c>
      <c r="B37" s="7" t="s">
        <v>48</v>
      </c>
      <c r="C37" s="3">
        <v>0</v>
      </c>
      <c r="D37" s="9">
        <v>0</v>
      </c>
      <c r="E37" s="9">
        <v>0</v>
      </c>
      <c r="F37" s="9">
        <v>0</v>
      </c>
      <c r="G37" s="3" t="e">
        <f t="shared" si="1"/>
        <v>#DIV/0!</v>
      </c>
      <c r="H37" s="3" t="e">
        <f t="shared" si="0"/>
        <v>#DIV/0!</v>
      </c>
      <c r="I37" s="32" t="e">
        <f t="shared" si="2"/>
        <v>#DIV/0!</v>
      </c>
    </row>
    <row r="38" spans="1:26" s="8" customFormat="1" ht="56.25" hidden="1" outlineLevel="1">
      <c r="A38" s="11" t="s">
        <v>53</v>
      </c>
      <c r="B38" s="10" t="s">
        <v>54</v>
      </c>
      <c r="C38" s="26">
        <v>0</v>
      </c>
      <c r="D38" s="9">
        <v>0</v>
      </c>
      <c r="E38" s="9">
        <v>0</v>
      </c>
      <c r="F38" s="9">
        <v>0</v>
      </c>
      <c r="G38" s="3" t="e">
        <f t="shared" si="1"/>
        <v>#DIV/0!</v>
      </c>
      <c r="H38" s="3" t="e">
        <f t="shared" si="0"/>
        <v>#DIV/0!</v>
      </c>
      <c r="I38" s="32" t="e">
        <f t="shared" si="2"/>
        <v>#DIV/0!</v>
      </c>
    </row>
    <row r="39" spans="1:26" s="8" customFormat="1" ht="37.5" hidden="1" outlineLevel="1">
      <c r="A39" s="11" t="s">
        <v>51</v>
      </c>
      <c r="B39" s="10" t="s">
        <v>52</v>
      </c>
      <c r="C39" s="26">
        <v>0</v>
      </c>
      <c r="D39" s="3">
        <v>0</v>
      </c>
      <c r="E39" s="3">
        <v>0</v>
      </c>
      <c r="F39" s="3">
        <v>0</v>
      </c>
      <c r="G39" s="3" t="e">
        <f t="shared" si="1"/>
        <v>#DIV/0!</v>
      </c>
      <c r="H39" s="3" t="e">
        <f t="shared" si="0"/>
        <v>#DIV/0!</v>
      </c>
      <c r="I39" s="32" t="e">
        <f t="shared" si="2"/>
        <v>#DIV/0!</v>
      </c>
    </row>
    <row r="40" spans="1:26" s="8" customFormat="1" ht="37.5" outlineLevel="1">
      <c r="A40" s="11" t="s">
        <v>35</v>
      </c>
      <c r="B40" s="7" t="s">
        <v>50</v>
      </c>
      <c r="C40" s="3">
        <f>C42+C43+C44+C45+C41</f>
        <v>32</v>
      </c>
      <c r="D40" s="3">
        <f>D42+D43+D44+D45</f>
        <v>0</v>
      </c>
      <c r="E40" s="3">
        <f t="shared" ref="E40" si="3">E42+E43+E44+E45</f>
        <v>0</v>
      </c>
      <c r="F40" s="3">
        <f>F42+F43+F44+F45</f>
        <v>39.700000000000003</v>
      </c>
      <c r="G40" s="3"/>
      <c r="H40" s="3"/>
      <c r="I40" s="32">
        <f t="shared" si="2"/>
        <v>124.06250000000001</v>
      </c>
    </row>
    <row r="41" spans="1:26" s="8" customFormat="1" ht="40.5" hidden="1" customHeight="1" outlineLevel="1">
      <c r="A41" s="11" t="s">
        <v>98</v>
      </c>
      <c r="B41" s="7" t="s">
        <v>99</v>
      </c>
      <c r="C41" s="3">
        <v>0</v>
      </c>
      <c r="D41" s="3"/>
      <c r="E41" s="3"/>
      <c r="F41" s="3"/>
      <c r="G41" s="3" t="e">
        <f t="shared" si="1"/>
        <v>#DIV/0!</v>
      </c>
      <c r="H41" s="3" t="e">
        <f t="shared" si="0"/>
        <v>#DIV/0!</v>
      </c>
      <c r="I41" s="32" t="e">
        <f t="shared" si="2"/>
        <v>#DIV/0!</v>
      </c>
    </row>
    <row r="42" spans="1:26" s="8" customFormat="1" ht="135" customHeight="1" outlineLevel="1">
      <c r="A42" s="11" t="s">
        <v>165</v>
      </c>
      <c r="B42" s="7" t="s">
        <v>166</v>
      </c>
      <c r="C42" s="3">
        <v>32</v>
      </c>
      <c r="D42" s="3">
        <v>0</v>
      </c>
      <c r="E42" s="3">
        <v>0</v>
      </c>
      <c r="F42" s="3">
        <v>0</v>
      </c>
      <c r="G42" s="3"/>
      <c r="H42" s="3"/>
      <c r="I42" s="32">
        <f t="shared" si="2"/>
        <v>0</v>
      </c>
      <c r="N42" s="21"/>
      <c r="O42" s="21"/>
      <c r="P42" s="21"/>
      <c r="Q42" s="21"/>
      <c r="R42" s="21"/>
      <c r="S42" s="21"/>
      <c r="T42" s="21"/>
    </row>
    <row r="43" spans="1:26" s="8" customFormat="1" ht="131.25" outlineLevel="1">
      <c r="A43" s="11" t="s">
        <v>176</v>
      </c>
      <c r="B43" s="7" t="s">
        <v>177</v>
      </c>
      <c r="C43" s="3">
        <v>0</v>
      </c>
      <c r="D43" s="3">
        <v>0</v>
      </c>
      <c r="E43" s="3">
        <v>0</v>
      </c>
      <c r="F43" s="3">
        <v>39.700000000000003</v>
      </c>
      <c r="G43" s="3"/>
      <c r="H43" s="3"/>
      <c r="I43" s="32"/>
      <c r="N43" s="21"/>
      <c r="O43" s="21"/>
      <c r="P43" s="21"/>
      <c r="Q43" s="21"/>
      <c r="R43" s="21"/>
      <c r="S43" s="21"/>
      <c r="T43" s="21"/>
    </row>
    <row r="44" spans="1:26" s="8" customFormat="1" ht="76.5" hidden="1" customHeight="1" outlineLevel="1">
      <c r="A44" s="11" t="s">
        <v>92</v>
      </c>
      <c r="B44" s="22" t="s">
        <v>94</v>
      </c>
      <c r="C44" s="27">
        <v>0</v>
      </c>
      <c r="D44" s="3">
        <v>0</v>
      </c>
      <c r="E44" s="3">
        <v>0</v>
      </c>
      <c r="F44" s="3">
        <v>0</v>
      </c>
      <c r="G44" s="3" t="e">
        <f t="shared" si="1"/>
        <v>#DIV/0!</v>
      </c>
      <c r="H44" s="3" t="e">
        <f t="shared" si="0"/>
        <v>#DIV/0!</v>
      </c>
      <c r="I44" s="32" t="e">
        <f t="shared" si="2"/>
        <v>#DIV/0!</v>
      </c>
    </row>
    <row r="45" spans="1:26" s="8" customFormat="1" ht="114" hidden="1" customHeight="1" outlineLevel="1">
      <c r="A45" s="11" t="s">
        <v>93</v>
      </c>
      <c r="B45" s="22" t="s">
        <v>95</v>
      </c>
      <c r="C45" s="28"/>
      <c r="D45" s="3">
        <v>0</v>
      </c>
      <c r="E45" s="3">
        <v>0</v>
      </c>
      <c r="F45" s="3">
        <v>0</v>
      </c>
      <c r="G45" s="3" t="e">
        <f t="shared" si="1"/>
        <v>#DIV/0!</v>
      </c>
      <c r="H45" s="3" t="e">
        <f t="shared" si="0"/>
        <v>#DIV/0!</v>
      </c>
      <c r="I45" s="32" t="e">
        <f t="shared" si="2"/>
        <v>#DIV/0!</v>
      </c>
    </row>
    <row r="46" spans="1:26" s="8" customFormat="1" ht="19.5" customHeight="1" outlineLevel="1">
      <c r="A46" s="11" t="s">
        <v>36</v>
      </c>
      <c r="B46" s="7" t="s">
        <v>37</v>
      </c>
      <c r="C46" s="3">
        <v>141.4</v>
      </c>
      <c r="D46" s="3">
        <v>137</v>
      </c>
      <c r="E46" s="3">
        <v>129.19999999999999</v>
      </c>
      <c r="F46" s="3">
        <v>129.1</v>
      </c>
      <c r="G46" s="3">
        <f t="shared" si="1"/>
        <v>94.233576642335763</v>
      </c>
      <c r="H46" s="3">
        <f t="shared" si="0"/>
        <v>99.922600619195052</v>
      </c>
      <c r="I46" s="32">
        <f t="shared" si="2"/>
        <v>91.301272984441297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8" customFormat="1" ht="18.75" outlineLevel="1">
      <c r="A47" s="11" t="s">
        <v>38</v>
      </c>
      <c r="B47" s="7" t="s">
        <v>91</v>
      </c>
      <c r="C47" s="3">
        <v>0</v>
      </c>
      <c r="D47" s="3">
        <v>0</v>
      </c>
      <c r="E47" s="3">
        <v>0</v>
      </c>
      <c r="F47" s="3">
        <v>0</v>
      </c>
      <c r="G47" s="3"/>
      <c r="H47" s="3"/>
      <c r="I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>
      <c r="A48" s="11" t="s">
        <v>73</v>
      </c>
      <c r="B48" s="12" t="s">
        <v>74</v>
      </c>
      <c r="C48" s="13">
        <f>C49+C98+C106</f>
        <v>56900.700000000004</v>
      </c>
      <c r="D48" s="13">
        <f>D49+D106+D105</f>
        <v>99421.60000000002</v>
      </c>
      <c r="E48" s="13">
        <f>E49+E106</f>
        <v>58086.899999999994</v>
      </c>
      <c r="F48" s="13">
        <f>F49+F106</f>
        <v>58086.899999999994</v>
      </c>
      <c r="G48" s="3">
        <f t="shared" si="1"/>
        <v>58.424829212163132</v>
      </c>
      <c r="H48" s="3">
        <f t="shared" si="0"/>
        <v>100</v>
      </c>
      <c r="I48" s="32">
        <f t="shared" si="2"/>
        <v>102.084684371194</v>
      </c>
    </row>
    <row r="49" spans="1:9" ht="56.25">
      <c r="A49" s="11" t="s">
        <v>75</v>
      </c>
      <c r="B49" s="14" t="s">
        <v>76</v>
      </c>
      <c r="C49" s="15">
        <f>SUM(C50:C97)</f>
        <v>56982.8</v>
      </c>
      <c r="D49" s="15">
        <f>SUM(D50:D104)</f>
        <v>99371.000000000015</v>
      </c>
      <c r="E49" s="15">
        <f t="shared" ref="E49:F49" si="4">SUM(E50:E104)</f>
        <v>58086.899999999994</v>
      </c>
      <c r="F49" s="15">
        <f t="shared" si="4"/>
        <v>58086.899999999994</v>
      </c>
      <c r="G49" s="3">
        <f t="shared" si="1"/>
        <v>58.454579303821021</v>
      </c>
      <c r="H49" s="3">
        <f t="shared" si="0"/>
        <v>100</v>
      </c>
      <c r="I49" s="32">
        <f t="shared" si="2"/>
        <v>101.93760222382893</v>
      </c>
    </row>
    <row r="50" spans="1:9" ht="56.25">
      <c r="A50" s="11" t="s">
        <v>104</v>
      </c>
      <c r="B50" s="10" t="s">
        <v>77</v>
      </c>
      <c r="C50" s="26">
        <v>81</v>
      </c>
      <c r="D50" s="3">
        <v>118.2</v>
      </c>
      <c r="E50" s="3">
        <v>90</v>
      </c>
      <c r="F50" s="3">
        <v>90</v>
      </c>
      <c r="G50" s="3">
        <f t="shared" si="1"/>
        <v>76.142131979695421</v>
      </c>
      <c r="H50" s="3">
        <f t="shared" si="0"/>
        <v>100</v>
      </c>
      <c r="I50" s="32">
        <f t="shared" si="2"/>
        <v>111.11111111111111</v>
      </c>
    </row>
    <row r="51" spans="1:9" ht="71.25" customHeight="1">
      <c r="A51" s="11" t="s">
        <v>105</v>
      </c>
      <c r="B51" s="35" t="s">
        <v>106</v>
      </c>
      <c r="C51" s="26">
        <v>16554</v>
      </c>
      <c r="D51" s="3">
        <v>24251.1</v>
      </c>
      <c r="E51" s="16">
        <v>18189</v>
      </c>
      <c r="F51" s="16">
        <v>18189</v>
      </c>
      <c r="G51" s="3">
        <f t="shared" si="1"/>
        <v>75.002783378898286</v>
      </c>
      <c r="H51" s="3">
        <f t="shared" si="0"/>
        <v>100</v>
      </c>
      <c r="I51" s="32">
        <f t="shared" si="2"/>
        <v>109.87676694454514</v>
      </c>
    </row>
    <row r="52" spans="1:9" ht="60.75" customHeight="1">
      <c r="A52" s="11" t="s">
        <v>107</v>
      </c>
      <c r="B52" s="36" t="s">
        <v>78</v>
      </c>
      <c r="C52" s="26">
        <v>560</v>
      </c>
      <c r="D52" s="3"/>
      <c r="E52" s="16"/>
      <c r="F52" s="16"/>
      <c r="G52" s="3"/>
      <c r="H52" s="3"/>
      <c r="I52" s="32">
        <f t="shared" si="2"/>
        <v>0</v>
      </c>
    </row>
    <row r="53" spans="1:9" ht="77.25" customHeight="1">
      <c r="A53" s="11" t="s">
        <v>108</v>
      </c>
      <c r="B53" s="37" t="s">
        <v>109</v>
      </c>
      <c r="C53" s="26">
        <v>23838</v>
      </c>
      <c r="D53" s="3">
        <v>27339</v>
      </c>
      <c r="E53" s="16">
        <v>20505</v>
      </c>
      <c r="F53" s="16">
        <v>20505</v>
      </c>
      <c r="G53" s="3">
        <f t="shared" si="1"/>
        <v>75.002743333699101</v>
      </c>
      <c r="H53" s="3">
        <f t="shared" si="0"/>
        <v>100</v>
      </c>
      <c r="I53" s="32">
        <f t="shared" si="2"/>
        <v>86.018122325698471</v>
      </c>
    </row>
    <row r="54" spans="1:9" ht="39" hidden="1" customHeight="1">
      <c r="A54" s="11"/>
      <c r="B54" s="10"/>
      <c r="C54" s="16"/>
      <c r="D54" s="3"/>
      <c r="E54" s="16"/>
      <c r="F54" s="16"/>
      <c r="G54" s="3" t="e">
        <f t="shared" si="1"/>
        <v>#DIV/0!</v>
      </c>
      <c r="H54" s="3" t="e">
        <f t="shared" si="0"/>
        <v>#DIV/0!</v>
      </c>
      <c r="I54" s="32" t="e">
        <f t="shared" si="2"/>
        <v>#DIV/0!</v>
      </c>
    </row>
    <row r="55" spans="1:9" ht="18.75" hidden="1">
      <c r="A55" s="11"/>
      <c r="B55" s="10"/>
      <c r="C55" s="16"/>
      <c r="D55" s="3"/>
      <c r="E55" s="16"/>
      <c r="F55" s="16"/>
      <c r="G55" s="3" t="e">
        <f t="shared" si="1"/>
        <v>#DIV/0!</v>
      </c>
      <c r="H55" s="3" t="e">
        <f t="shared" si="0"/>
        <v>#DIV/0!</v>
      </c>
      <c r="I55" s="32" t="e">
        <f t="shared" si="2"/>
        <v>#DIV/0!</v>
      </c>
    </row>
    <row r="56" spans="1:9" ht="76.5" hidden="1" customHeight="1">
      <c r="A56" s="11"/>
      <c r="B56" s="10"/>
      <c r="C56" s="16"/>
      <c r="D56" s="3"/>
      <c r="E56" s="16"/>
      <c r="F56" s="16"/>
      <c r="G56" s="3" t="e">
        <f t="shared" si="1"/>
        <v>#DIV/0!</v>
      </c>
      <c r="H56" s="3" t="e">
        <f t="shared" si="0"/>
        <v>#DIV/0!</v>
      </c>
      <c r="I56" s="32" t="e">
        <f t="shared" si="2"/>
        <v>#DIV/0!</v>
      </c>
    </row>
    <row r="57" spans="1:9" ht="39" hidden="1" customHeight="1">
      <c r="A57" s="11"/>
      <c r="B57" s="10"/>
      <c r="C57" s="16"/>
      <c r="D57" s="3"/>
      <c r="E57" s="16"/>
      <c r="F57" s="16"/>
      <c r="G57" s="3" t="e">
        <f t="shared" si="1"/>
        <v>#DIV/0!</v>
      </c>
      <c r="H57" s="3" t="e">
        <f t="shared" si="0"/>
        <v>#DIV/0!</v>
      </c>
      <c r="I57" s="32" t="e">
        <f t="shared" si="2"/>
        <v>#DIV/0!</v>
      </c>
    </row>
    <row r="58" spans="1:9" ht="96.75" hidden="1" customHeight="1">
      <c r="A58" s="11"/>
      <c r="B58" s="10"/>
      <c r="C58" s="26"/>
      <c r="D58" s="3"/>
      <c r="E58" s="16"/>
      <c r="F58" s="16"/>
      <c r="G58" s="3" t="e">
        <f t="shared" si="1"/>
        <v>#DIV/0!</v>
      </c>
      <c r="H58" s="3" t="e">
        <f t="shared" si="0"/>
        <v>#DIV/0!</v>
      </c>
      <c r="I58" s="32" t="e">
        <f t="shared" si="2"/>
        <v>#DIV/0!</v>
      </c>
    </row>
    <row r="59" spans="1:9" ht="75.75" hidden="1" customHeight="1">
      <c r="A59" s="11"/>
      <c r="B59" s="10"/>
      <c r="C59" s="16"/>
      <c r="D59" s="3"/>
      <c r="E59" s="16"/>
      <c r="F59" s="16"/>
      <c r="G59" s="3" t="e">
        <f t="shared" si="1"/>
        <v>#DIV/0!</v>
      </c>
      <c r="H59" s="3" t="e">
        <f t="shared" si="0"/>
        <v>#DIV/0!</v>
      </c>
      <c r="I59" s="32" t="e">
        <f t="shared" si="2"/>
        <v>#DIV/0!</v>
      </c>
    </row>
    <row r="60" spans="1:9" ht="95.25" hidden="1" customHeight="1">
      <c r="A60" s="11"/>
      <c r="B60" s="10"/>
      <c r="C60" s="26"/>
      <c r="D60" s="3"/>
      <c r="E60" s="16"/>
      <c r="F60" s="16"/>
      <c r="G60" s="3" t="e">
        <f t="shared" si="1"/>
        <v>#DIV/0!</v>
      </c>
      <c r="H60" s="3" t="e">
        <f t="shared" si="0"/>
        <v>#DIV/0!</v>
      </c>
      <c r="I60" s="32" t="e">
        <f t="shared" si="2"/>
        <v>#DIV/0!</v>
      </c>
    </row>
    <row r="61" spans="1:9" ht="153" hidden="1" customHeight="1">
      <c r="A61" s="11"/>
      <c r="B61" s="10"/>
      <c r="C61" s="29"/>
      <c r="D61" s="3"/>
      <c r="E61" s="16"/>
      <c r="F61" s="16"/>
      <c r="G61" s="3" t="e">
        <f t="shared" si="1"/>
        <v>#DIV/0!</v>
      </c>
      <c r="H61" s="3" t="e">
        <f t="shared" si="0"/>
        <v>#DIV/0!</v>
      </c>
      <c r="I61" s="32" t="e">
        <f t="shared" si="2"/>
        <v>#DIV/0!</v>
      </c>
    </row>
    <row r="62" spans="1:9" ht="57.75" hidden="1" customHeight="1">
      <c r="A62" s="39"/>
      <c r="B62" s="40"/>
      <c r="C62" s="58"/>
      <c r="D62" s="58"/>
      <c r="E62" s="58"/>
      <c r="F62" s="58"/>
      <c r="G62" s="3" t="e">
        <f t="shared" si="1"/>
        <v>#DIV/0!</v>
      </c>
      <c r="H62" s="3" t="e">
        <f t="shared" si="0"/>
        <v>#DIV/0!</v>
      </c>
      <c r="I62" s="32" t="e">
        <f t="shared" si="2"/>
        <v>#DIV/0!</v>
      </c>
    </row>
    <row r="63" spans="1:9" ht="57.75" hidden="1" customHeight="1">
      <c r="A63" s="39"/>
      <c r="B63" s="40"/>
      <c r="C63" s="58"/>
      <c r="D63" s="58"/>
      <c r="E63" s="58"/>
      <c r="F63" s="58"/>
      <c r="G63" s="3" t="e">
        <f t="shared" si="1"/>
        <v>#DIV/0!</v>
      </c>
      <c r="H63" s="3" t="e">
        <f t="shared" si="0"/>
        <v>#DIV/0!</v>
      </c>
      <c r="I63" s="32" t="e">
        <f t="shared" si="2"/>
        <v>#DIV/0!</v>
      </c>
    </row>
    <row r="64" spans="1:9" ht="81" customHeight="1">
      <c r="A64" s="41" t="s">
        <v>152</v>
      </c>
      <c r="B64" s="62" t="s">
        <v>153</v>
      </c>
      <c r="C64" s="3"/>
      <c r="D64" s="3">
        <v>307</v>
      </c>
      <c r="E64" s="3">
        <v>184.2</v>
      </c>
      <c r="F64" s="3">
        <v>184.2</v>
      </c>
      <c r="G64" s="3">
        <f t="shared" si="1"/>
        <v>60</v>
      </c>
      <c r="H64" s="3">
        <f t="shared" si="0"/>
        <v>100</v>
      </c>
      <c r="I64" s="32"/>
    </row>
    <row r="65" spans="1:9" ht="61.5" customHeight="1">
      <c r="A65" s="41" t="s">
        <v>154</v>
      </c>
      <c r="B65" s="46" t="s">
        <v>155</v>
      </c>
      <c r="C65" s="3"/>
      <c r="D65" s="3">
        <v>4769</v>
      </c>
      <c r="E65" s="3">
        <v>658.6</v>
      </c>
      <c r="F65" s="3">
        <v>658.6</v>
      </c>
      <c r="G65" s="3">
        <f t="shared" si="1"/>
        <v>13.81002306563221</v>
      </c>
      <c r="H65" s="3">
        <f t="shared" si="0"/>
        <v>100</v>
      </c>
      <c r="I65" s="32"/>
    </row>
    <row r="66" spans="1:9" ht="79.5" customHeight="1">
      <c r="A66" s="41" t="s">
        <v>168</v>
      </c>
      <c r="B66" s="46" t="s">
        <v>169</v>
      </c>
      <c r="C66" s="3"/>
      <c r="D66" s="3">
        <v>859.7</v>
      </c>
      <c r="E66" s="3"/>
      <c r="F66" s="3"/>
      <c r="G66" s="3">
        <f t="shared" si="1"/>
        <v>0</v>
      </c>
      <c r="H66" s="3"/>
      <c r="I66" s="32"/>
    </row>
    <row r="67" spans="1:9" ht="131.25" customHeight="1">
      <c r="A67" s="41" t="s">
        <v>170</v>
      </c>
      <c r="B67" s="46" t="s">
        <v>171</v>
      </c>
      <c r="C67" s="3"/>
      <c r="D67" s="3">
        <v>1500</v>
      </c>
      <c r="E67" s="3"/>
      <c r="F67" s="3"/>
      <c r="G67" s="3">
        <f t="shared" si="1"/>
        <v>0</v>
      </c>
      <c r="H67" s="3"/>
      <c r="I67" s="32"/>
    </row>
    <row r="68" spans="1:9" ht="73.5" customHeight="1">
      <c r="A68" s="41" t="s">
        <v>110</v>
      </c>
      <c r="B68" s="42" t="s">
        <v>111</v>
      </c>
      <c r="C68" s="3">
        <v>50.8</v>
      </c>
      <c r="D68" s="43">
        <v>73.5</v>
      </c>
      <c r="E68" s="3">
        <v>54.7</v>
      </c>
      <c r="F68" s="3">
        <v>54.7</v>
      </c>
      <c r="G68" s="3">
        <f t="shared" si="1"/>
        <v>74.421768707482997</v>
      </c>
      <c r="H68" s="3">
        <f t="shared" si="0"/>
        <v>100</v>
      </c>
      <c r="I68" s="32">
        <f t="shared" si="2"/>
        <v>107.67716535433071</v>
      </c>
    </row>
    <row r="69" spans="1:9" ht="73.5" customHeight="1">
      <c r="A69" s="41" t="s">
        <v>157</v>
      </c>
      <c r="B69" s="42" t="s">
        <v>156</v>
      </c>
      <c r="C69" s="3">
        <v>0.5</v>
      </c>
      <c r="D69" s="43">
        <v>0.3</v>
      </c>
      <c r="E69" s="3">
        <v>0.3</v>
      </c>
      <c r="F69" s="3">
        <v>0.3</v>
      </c>
      <c r="G69" s="3">
        <f t="shared" si="1"/>
        <v>100</v>
      </c>
      <c r="H69" s="3">
        <f t="shared" si="0"/>
        <v>100</v>
      </c>
      <c r="I69" s="32">
        <f t="shared" si="2"/>
        <v>60</v>
      </c>
    </row>
    <row r="70" spans="1:9" ht="74.25" customHeight="1">
      <c r="A70" s="41" t="s">
        <v>112</v>
      </c>
      <c r="B70" s="44" t="s">
        <v>113</v>
      </c>
      <c r="C70" s="63">
        <v>8191.5</v>
      </c>
      <c r="D70" s="43">
        <v>16245.6</v>
      </c>
      <c r="E70" s="43">
        <v>8752.2999999999993</v>
      </c>
      <c r="F70" s="3">
        <v>8752.2999999999993</v>
      </c>
      <c r="G70" s="3">
        <f t="shared" si="1"/>
        <v>53.87489535628108</v>
      </c>
      <c r="H70" s="3">
        <f t="shared" si="0"/>
        <v>100</v>
      </c>
      <c r="I70" s="32">
        <f t="shared" si="2"/>
        <v>106.84612097906366</v>
      </c>
    </row>
    <row r="71" spans="1:9" ht="94.5" customHeight="1">
      <c r="A71" s="41" t="s">
        <v>114</v>
      </c>
      <c r="B71" s="46" t="s">
        <v>115</v>
      </c>
      <c r="C71" s="43">
        <v>151.5</v>
      </c>
      <c r="D71" s="43">
        <v>210.7</v>
      </c>
      <c r="E71" s="43">
        <v>141.9</v>
      </c>
      <c r="F71" s="3">
        <v>141.9</v>
      </c>
      <c r="G71" s="3">
        <f t="shared" si="1"/>
        <v>67.34693877551021</v>
      </c>
      <c r="H71" s="3">
        <f t="shared" ref="H71:H108" si="5">F71/E71*100</f>
        <v>100</v>
      </c>
      <c r="I71" s="32">
        <f t="shared" si="2"/>
        <v>93.663366336633672</v>
      </c>
    </row>
    <row r="72" spans="1:9" ht="134.25" customHeight="1">
      <c r="A72" s="41" t="s">
        <v>116</v>
      </c>
      <c r="B72" s="47" t="s">
        <v>117</v>
      </c>
      <c r="C72" s="43">
        <v>134.69999999999999</v>
      </c>
      <c r="D72" s="43">
        <v>202.1</v>
      </c>
      <c r="E72" s="43">
        <v>136.19999999999999</v>
      </c>
      <c r="F72" s="3">
        <v>136.19999999999999</v>
      </c>
      <c r="G72" s="3">
        <f t="shared" ref="G72:G108" si="6">F72/D72*100</f>
        <v>67.392380009896087</v>
      </c>
      <c r="H72" s="3">
        <f t="shared" si="5"/>
        <v>100</v>
      </c>
      <c r="I72" s="32">
        <f t="shared" ref="I72:I108" si="7">F72/C72*100</f>
        <v>101.11358574610246</v>
      </c>
    </row>
    <row r="73" spans="1:9" ht="191.25" customHeight="1">
      <c r="A73" s="41" t="s">
        <v>118</v>
      </c>
      <c r="B73" s="48" t="s">
        <v>119</v>
      </c>
      <c r="C73" s="43">
        <v>143.19999999999999</v>
      </c>
      <c r="D73" s="59">
        <v>191.8</v>
      </c>
      <c r="E73" s="59">
        <v>144.69999999999999</v>
      </c>
      <c r="F73" s="3">
        <v>144.69999999999999</v>
      </c>
      <c r="G73" s="3">
        <f t="shared" si="6"/>
        <v>75.443169968717399</v>
      </c>
      <c r="H73" s="3">
        <f t="shared" si="5"/>
        <v>100</v>
      </c>
      <c r="I73" s="32">
        <f t="shared" si="7"/>
        <v>101.04748603351956</v>
      </c>
    </row>
    <row r="74" spans="1:9" ht="186.75" hidden="1" customHeight="1">
      <c r="A74" s="41"/>
      <c r="B74" s="46"/>
      <c r="C74" s="43"/>
      <c r="D74" s="50"/>
      <c r="E74" s="43"/>
      <c r="F74" s="3"/>
      <c r="G74" s="3" t="e">
        <f t="shared" si="6"/>
        <v>#DIV/0!</v>
      </c>
      <c r="H74" s="3" t="e">
        <f t="shared" si="5"/>
        <v>#DIV/0!</v>
      </c>
      <c r="I74" s="32" t="e">
        <f t="shared" si="7"/>
        <v>#DIV/0!</v>
      </c>
    </row>
    <row r="75" spans="1:9" ht="93.75" customHeight="1">
      <c r="A75" s="41" t="s">
        <v>120</v>
      </c>
      <c r="B75" s="44" t="s">
        <v>121</v>
      </c>
      <c r="C75" s="64">
        <v>123.4</v>
      </c>
      <c r="D75" s="43">
        <v>203.9</v>
      </c>
      <c r="E75" s="43">
        <v>129.1</v>
      </c>
      <c r="F75" s="3">
        <v>129.1</v>
      </c>
      <c r="G75" s="3">
        <f t="shared" si="6"/>
        <v>63.315350662089251</v>
      </c>
      <c r="H75" s="3">
        <f t="shared" si="5"/>
        <v>100</v>
      </c>
      <c r="I75" s="32">
        <f t="shared" si="7"/>
        <v>104.6191247974068</v>
      </c>
    </row>
    <row r="76" spans="1:9" ht="112.5">
      <c r="A76" s="41" t="s">
        <v>122</v>
      </c>
      <c r="B76" s="48" t="s">
        <v>123</v>
      </c>
      <c r="C76" s="65">
        <v>437.3</v>
      </c>
      <c r="D76" s="43">
        <v>641.70000000000005</v>
      </c>
      <c r="E76" s="43">
        <v>427.4</v>
      </c>
      <c r="F76" s="3">
        <v>427.4</v>
      </c>
      <c r="G76" s="3">
        <f t="shared" si="6"/>
        <v>66.604332242480908</v>
      </c>
      <c r="H76" s="3">
        <f t="shared" si="5"/>
        <v>100</v>
      </c>
      <c r="I76" s="32">
        <f t="shared" si="7"/>
        <v>97.736107935056012</v>
      </c>
    </row>
    <row r="77" spans="1:9" ht="149.25" customHeight="1">
      <c r="A77" s="41" t="s">
        <v>124</v>
      </c>
      <c r="B77" s="48" t="s">
        <v>79</v>
      </c>
      <c r="C77" s="65">
        <v>17</v>
      </c>
      <c r="D77" s="43">
        <v>20.5</v>
      </c>
      <c r="E77" s="43">
        <v>16.8</v>
      </c>
      <c r="F77" s="3">
        <v>16.8</v>
      </c>
      <c r="G77" s="3">
        <f t="shared" si="6"/>
        <v>81.951219512195124</v>
      </c>
      <c r="H77" s="3">
        <f t="shared" si="5"/>
        <v>100</v>
      </c>
      <c r="I77" s="32">
        <f t="shared" si="7"/>
        <v>98.82352941176471</v>
      </c>
    </row>
    <row r="78" spans="1:9" ht="94.5" customHeight="1">
      <c r="A78" s="41" t="s">
        <v>125</v>
      </c>
      <c r="B78" s="48" t="s">
        <v>126</v>
      </c>
      <c r="C78" s="65">
        <v>234.1</v>
      </c>
      <c r="D78" s="43">
        <v>252.6</v>
      </c>
      <c r="E78" s="43">
        <v>223</v>
      </c>
      <c r="F78" s="3">
        <v>223</v>
      </c>
      <c r="G78" s="3">
        <f t="shared" si="6"/>
        <v>88.281868566904194</v>
      </c>
      <c r="H78" s="3">
        <f t="shared" si="5"/>
        <v>100</v>
      </c>
      <c r="I78" s="32">
        <f t="shared" si="7"/>
        <v>95.258436565570264</v>
      </c>
    </row>
    <row r="79" spans="1:9" ht="75" customHeight="1">
      <c r="A79" s="41" t="s">
        <v>127</v>
      </c>
      <c r="B79" s="46" t="s">
        <v>128</v>
      </c>
      <c r="C79" s="43">
        <v>139</v>
      </c>
      <c r="D79" s="43">
        <v>201.8</v>
      </c>
      <c r="E79" s="43">
        <v>131</v>
      </c>
      <c r="F79" s="3">
        <v>131</v>
      </c>
      <c r="G79" s="3">
        <f t="shared" si="6"/>
        <v>64.915758176412282</v>
      </c>
      <c r="H79" s="3">
        <f t="shared" si="5"/>
        <v>100</v>
      </c>
      <c r="I79" s="32">
        <f t="shared" si="7"/>
        <v>94.24460431654677</v>
      </c>
    </row>
    <row r="80" spans="1:9" ht="93.75" customHeight="1">
      <c r="A80" s="41" t="s">
        <v>129</v>
      </c>
      <c r="B80" s="46" t="s">
        <v>130</v>
      </c>
      <c r="C80" s="43">
        <v>176.3</v>
      </c>
      <c r="D80" s="43">
        <v>317.10000000000002</v>
      </c>
      <c r="E80" s="43">
        <v>101.8</v>
      </c>
      <c r="F80" s="3">
        <v>101.8</v>
      </c>
      <c r="G80" s="3">
        <f t="shared" si="6"/>
        <v>32.103437401450641</v>
      </c>
      <c r="H80" s="3">
        <f t="shared" si="5"/>
        <v>100</v>
      </c>
      <c r="I80" s="32">
        <f t="shared" si="7"/>
        <v>57.7424844015882</v>
      </c>
    </row>
    <row r="81" spans="1:9" ht="114" customHeight="1">
      <c r="A81" s="41" t="s">
        <v>131</v>
      </c>
      <c r="B81" s="46" t="s">
        <v>132</v>
      </c>
      <c r="C81" s="43">
        <v>148.5</v>
      </c>
      <c r="D81" s="43">
        <v>294.39999999999998</v>
      </c>
      <c r="E81" s="43">
        <v>124.1</v>
      </c>
      <c r="F81" s="3">
        <v>124.1</v>
      </c>
      <c r="G81" s="3">
        <f t="shared" si="6"/>
        <v>42.153532608695656</v>
      </c>
      <c r="H81" s="3">
        <f t="shared" si="5"/>
        <v>100</v>
      </c>
      <c r="I81" s="32">
        <f t="shared" si="7"/>
        <v>83.569023569023571</v>
      </c>
    </row>
    <row r="82" spans="1:9" ht="113.25" customHeight="1">
      <c r="A82" s="41" t="s">
        <v>133</v>
      </c>
      <c r="B82" s="49" t="s">
        <v>134</v>
      </c>
      <c r="C82" s="43">
        <v>60.1</v>
      </c>
      <c r="D82" s="43">
        <v>88</v>
      </c>
      <c r="E82" s="43">
        <v>52.4</v>
      </c>
      <c r="F82" s="3">
        <v>52.4</v>
      </c>
      <c r="G82" s="3">
        <f t="shared" si="6"/>
        <v>59.545454545454547</v>
      </c>
      <c r="H82" s="3">
        <f t="shared" si="5"/>
        <v>100</v>
      </c>
      <c r="I82" s="32">
        <f t="shared" si="7"/>
        <v>87.188019966722123</v>
      </c>
    </row>
    <row r="83" spans="1:9" ht="248.25" customHeight="1">
      <c r="A83" s="41" t="s">
        <v>135</v>
      </c>
      <c r="B83" s="49" t="s">
        <v>136</v>
      </c>
      <c r="C83" s="65">
        <v>32.5</v>
      </c>
      <c r="D83" s="43">
        <v>48</v>
      </c>
      <c r="E83" s="43">
        <v>36.1</v>
      </c>
      <c r="F83" s="3">
        <v>36.1</v>
      </c>
      <c r="G83" s="3">
        <f t="shared" si="6"/>
        <v>75.208333333333329</v>
      </c>
      <c r="H83" s="3">
        <f t="shared" si="5"/>
        <v>100</v>
      </c>
      <c r="I83" s="32">
        <f t="shared" si="7"/>
        <v>111.07692307692307</v>
      </c>
    </row>
    <row r="84" spans="1:9" ht="78" customHeight="1">
      <c r="A84" s="41" t="s">
        <v>137</v>
      </c>
      <c r="B84" s="46" t="s">
        <v>138</v>
      </c>
      <c r="C84" s="43">
        <v>5909.4</v>
      </c>
      <c r="D84" s="43">
        <v>11358.2</v>
      </c>
      <c r="E84" s="43">
        <v>6116.7</v>
      </c>
      <c r="F84" s="3">
        <v>6116.7</v>
      </c>
      <c r="G84" s="3">
        <f t="shared" si="6"/>
        <v>53.852723142751493</v>
      </c>
      <c r="H84" s="3">
        <f t="shared" si="5"/>
        <v>100</v>
      </c>
      <c r="I84" s="32">
        <f t="shared" si="7"/>
        <v>103.50797035232004</v>
      </c>
    </row>
    <row r="85" spans="1:9" ht="169.5" hidden="1" customHeight="1">
      <c r="A85" s="41"/>
      <c r="B85" s="51"/>
      <c r="C85" s="43"/>
      <c r="D85" s="60"/>
      <c r="E85" s="43"/>
      <c r="F85" s="3"/>
      <c r="G85" s="3" t="e">
        <f t="shared" si="6"/>
        <v>#DIV/0!</v>
      </c>
      <c r="H85" s="3" t="e">
        <f t="shared" si="5"/>
        <v>#DIV/0!</v>
      </c>
      <c r="I85" s="32" t="e">
        <f t="shared" si="7"/>
        <v>#DIV/0!</v>
      </c>
    </row>
    <row r="86" spans="1:9" ht="186" hidden="1" customHeight="1">
      <c r="A86" s="41" t="s">
        <v>139</v>
      </c>
      <c r="B86" s="48" t="s">
        <v>140</v>
      </c>
      <c r="C86" s="43"/>
      <c r="D86" s="61"/>
      <c r="E86" s="43"/>
      <c r="F86" s="3"/>
      <c r="G86" s="3" t="e">
        <f t="shared" si="6"/>
        <v>#DIV/0!</v>
      </c>
      <c r="H86" s="3" t="e">
        <f t="shared" si="5"/>
        <v>#DIV/0!</v>
      </c>
      <c r="I86" s="32" t="e">
        <f t="shared" si="7"/>
        <v>#DIV/0!</v>
      </c>
    </row>
    <row r="87" spans="1:9" ht="113.25" customHeight="1">
      <c r="A87" s="41" t="s">
        <v>141</v>
      </c>
      <c r="B87" s="46" t="s">
        <v>142</v>
      </c>
      <c r="C87" s="50"/>
      <c r="D87" s="43">
        <v>0.7</v>
      </c>
      <c r="E87" s="45"/>
      <c r="F87" s="3"/>
      <c r="G87" s="3">
        <f t="shared" si="6"/>
        <v>0</v>
      </c>
      <c r="H87" s="3"/>
      <c r="I87" s="32"/>
    </row>
    <row r="88" spans="1:9" ht="56.25">
      <c r="A88" s="52" t="s">
        <v>143</v>
      </c>
      <c r="B88" s="53" t="s">
        <v>144</v>
      </c>
      <c r="C88" s="54"/>
      <c r="D88" s="55">
        <v>44.6</v>
      </c>
      <c r="E88" s="56"/>
      <c r="F88" s="57"/>
      <c r="G88" s="3">
        <f t="shared" si="6"/>
        <v>0</v>
      </c>
      <c r="H88" s="3"/>
      <c r="I88" s="32"/>
    </row>
    <row r="89" spans="1:9" ht="192.75" hidden="1" customHeight="1">
      <c r="A89" s="11"/>
      <c r="B89" s="17"/>
      <c r="C89" s="30"/>
      <c r="D89" s="38"/>
      <c r="E89" s="38"/>
      <c r="F89" s="38"/>
      <c r="G89" s="3" t="e">
        <f t="shared" si="6"/>
        <v>#DIV/0!</v>
      </c>
      <c r="H89" s="3" t="e">
        <f t="shared" si="5"/>
        <v>#DIV/0!</v>
      </c>
      <c r="I89" s="32" t="e">
        <f t="shared" si="7"/>
        <v>#DIV/0!</v>
      </c>
    </row>
    <row r="90" spans="1:9" ht="94.5" hidden="1" customHeight="1">
      <c r="A90" s="11"/>
      <c r="B90" s="17"/>
      <c r="C90" s="30"/>
      <c r="D90" s="3"/>
      <c r="E90" s="3"/>
      <c r="F90" s="3"/>
      <c r="G90" s="3" t="e">
        <f t="shared" si="6"/>
        <v>#DIV/0!</v>
      </c>
      <c r="H90" s="3" t="e">
        <f t="shared" si="5"/>
        <v>#DIV/0!</v>
      </c>
      <c r="I90" s="32" t="e">
        <f t="shared" si="7"/>
        <v>#DIV/0!</v>
      </c>
    </row>
    <row r="91" spans="1:9" ht="18.75" hidden="1">
      <c r="A91" s="11"/>
      <c r="B91" s="17"/>
      <c r="C91" s="30"/>
      <c r="D91" s="3"/>
      <c r="E91" s="3"/>
      <c r="F91" s="3"/>
      <c r="G91" s="3" t="e">
        <f t="shared" si="6"/>
        <v>#DIV/0!</v>
      </c>
      <c r="H91" s="3" t="e">
        <f t="shared" si="5"/>
        <v>#DIV/0!</v>
      </c>
      <c r="I91" s="32" t="e">
        <f t="shared" si="7"/>
        <v>#DIV/0!</v>
      </c>
    </row>
    <row r="92" spans="1:9" ht="18.75" hidden="1">
      <c r="A92" s="11"/>
      <c r="B92" s="17"/>
      <c r="C92" s="30"/>
      <c r="D92" s="3"/>
      <c r="E92" s="3"/>
      <c r="F92" s="3"/>
      <c r="G92" s="3" t="e">
        <f t="shared" si="6"/>
        <v>#DIV/0!</v>
      </c>
      <c r="H92" s="3" t="e">
        <f t="shared" si="5"/>
        <v>#DIV/0!</v>
      </c>
      <c r="I92" s="32" t="e">
        <f t="shared" si="7"/>
        <v>#DIV/0!</v>
      </c>
    </row>
    <row r="93" spans="1:9" ht="18.75" hidden="1">
      <c r="A93" s="11"/>
      <c r="B93" s="10"/>
      <c r="C93" s="26"/>
      <c r="D93" s="3"/>
      <c r="E93" s="3"/>
      <c r="F93" s="3"/>
      <c r="G93" s="3" t="e">
        <f t="shared" si="6"/>
        <v>#DIV/0!</v>
      </c>
      <c r="H93" s="3" t="e">
        <f t="shared" si="5"/>
        <v>#DIV/0!</v>
      </c>
      <c r="I93" s="32" t="e">
        <f t="shared" si="7"/>
        <v>#DIV/0!</v>
      </c>
    </row>
    <row r="94" spans="1:9" ht="170.25" hidden="1" customHeight="1">
      <c r="A94" s="11"/>
      <c r="B94" s="10"/>
      <c r="C94" s="26"/>
      <c r="D94" s="3"/>
      <c r="E94" s="3"/>
      <c r="F94" s="3"/>
      <c r="G94" s="3" t="e">
        <f t="shared" si="6"/>
        <v>#DIV/0!</v>
      </c>
      <c r="H94" s="3" t="e">
        <f t="shared" si="5"/>
        <v>#DIV/0!</v>
      </c>
      <c r="I94" s="32" t="e">
        <f t="shared" si="7"/>
        <v>#DIV/0!</v>
      </c>
    </row>
    <row r="95" spans="1:9" ht="169.5" hidden="1" customHeight="1">
      <c r="A95" s="11"/>
      <c r="B95" s="10"/>
      <c r="C95" s="26"/>
      <c r="D95" s="3"/>
      <c r="E95" s="3"/>
      <c r="F95" s="3"/>
      <c r="G95" s="3" t="e">
        <f t="shared" si="6"/>
        <v>#DIV/0!</v>
      </c>
      <c r="H95" s="3" t="e">
        <f t="shared" si="5"/>
        <v>#DIV/0!</v>
      </c>
      <c r="I95" s="32" t="e">
        <f t="shared" si="7"/>
        <v>#DIV/0!</v>
      </c>
    </row>
    <row r="96" spans="1:9" ht="75" hidden="1">
      <c r="A96" s="11" t="s">
        <v>100</v>
      </c>
      <c r="B96" s="10" t="s">
        <v>101</v>
      </c>
      <c r="C96" s="26"/>
      <c r="D96" s="3"/>
      <c r="E96" s="3"/>
      <c r="F96" s="3"/>
      <c r="G96" s="3" t="e">
        <f t="shared" si="6"/>
        <v>#DIV/0!</v>
      </c>
      <c r="H96" s="3" t="e">
        <f t="shared" si="5"/>
        <v>#DIV/0!</v>
      </c>
      <c r="I96" s="32" t="e">
        <f t="shared" si="7"/>
        <v>#DIV/0!</v>
      </c>
    </row>
    <row r="97" spans="1:9" ht="132" hidden="1" customHeight="1">
      <c r="A97" s="11" t="s">
        <v>102</v>
      </c>
      <c r="B97" s="10" t="s">
        <v>103</v>
      </c>
      <c r="C97" s="26"/>
      <c r="D97" s="3"/>
      <c r="E97" s="3"/>
      <c r="F97" s="3"/>
      <c r="G97" s="3" t="e">
        <f t="shared" si="6"/>
        <v>#DIV/0!</v>
      </c>
      <c r="H97" s="3" t="e">
        <f t="shared" si="5"/>
        <v>#DIV/0!</v>
      </c>
      <c r="I97" s="32" t="e">
        <f t="shared" si="7"/>
        <v>#DIV/0!</v>
      </c>
    </row>
    <row r="98" spans="1:9" ht="152.25" hidden="1" customHeight="1">
      <c r="A98" s="11" t="s">
        <v>80</v>
      </c>
      <c r="B98" s="18" t="s">
        <v>81</v>
      </c>
      <c r="C98" s="15"/>
      <c r="D98" s="15"/>
      <c r="E98" s="15"/>
      <c r="F98" s="15"/>
      <c r="G98" s="3" t="e">
        <f t="shared" si="6"/>
        <v>#DIV/0!</v>
      </c>
      <c r="H98" s="3" t="e">
        <f t="shared" si="5"/>
        <v>#DIV/0!</v>
      </c>
      <c r="I98" s="32" t="e">
        <f t="shared" si="7"/>
        <v>#DIV/0!</v>
      </c>
    </row>
    <row r="99" spans="1:9" ht="37.5" hidden="1" customHeight="1">
      <c r="A99" s="11" t="s">
        <v>82</v>
      </c>
      <c r="B99" s="19" t="s">
        <v>83</v>
      </c>
      <c r="C99" s="13"/>
      <c r="D99" s="13"/>
      <c r="E99" s="13"/>
      <c r="F99" s="13"/>
      <c r="G99" s="3" t="e">
        <f t="shared" si="6"/>
        <v>#DIV/0!</v>
      </c>
      <c r="H99" s="3" t="e">
        <f t="shared" si="5"/>
        <v>#DIV/0!</v>
      </c>
      <c r="I99" s="32" t="e">
        <f t="shared" si="7"/>
        <v>#DIV/0!</v>
      </c>
    </row>
    <row r="100" spans="1:9" ht="54" hidden="1" customHeight="1">
      <c r="A100" s="11" t="s">
        <v>84</v>
      </c>
      <c r="B100" s="19" t="s">
        <v>85</v>
      </c>
      <c r="C100" s="31"/>
      <c r="D100" s="13"/>
      <c r="E100" s="15"/>
      <c r="F100" s="13"/>
      <c r="G100" s="3" t="e">
        <f t="shared" si="6"/>
        <v>#DIV/0!</v>
      </c>
      <c r="H100" s="3" t="e">
        <f t="shared" si="5"/>
        <v>#DIV/0!</v>
      </c>
      <c r="I100" s="32" t="e">
        <f t="shared" si="7"/>
        <v>#DIV/0!</v>
      </c>
    </row>
    <row r="101" spans="1:9" ht="56.25" hidden="1">
      <c r="A101" s="11" t="s">
        <v>86</v>
      </c>
      <c r="B101" s="19" t="s">
        <v>87</v>
      </c>
      <c r="C101" s="31"/>
      <c r="D101" s="13"/>
      <c r="E101" s="15"/>
      <c r="F101" s="13"/>
      <c r="G101" s="3" t="e">
        <f t="shared" si="6"/>
        <v>#DIV/0!</v>
      </c>
      <c r="H101" s="3" t="e">
        <f t="shared" si="5"/>
        <v>#DIV/0!</v>
      </c>
      <c r="I101" s="32" t="e">
        <f t="shared" si="7"/>
        <v>#DIV/0!</v>
      </c>
    </row>
    <row r="102" spans="1:9" ht="93.75">
      <c r="A102" s="52" t="s">
        <v>158</v>
      </c>
      <c r="B102" s="19" t="s">
        <v>159</v>
      </c>
      <c r="C102" s="31"/>
      <c r="D102" s="13">
        <v>50</v>
      </c>
      <c r="E102" s="15">
        <v>50</v>
      </c>
      <c r="F102" s="13">
        <v>50</v>
      </c>
      <c r="G102" s="3">
        <f t="shared" si="6"/>
        <v>100</v>
      </c>
      <c r="H102" s="3">
        <f t="shared" si="5"/>
        <v>100</v>
      </c>
      <c r="I102" s="32"/>
    </row>
    <row r="103" spans="1:9" ht="75">
      <c r="A103" s="52" t="s">
        <v>160</v>
      </c>
      <c r="B103" s="19" t="s">
        <v>161</v>
      </c>
      <c r="C103" s="31"/>
      <c r="D103" s="13">
        <v>179.5</v>
      </c>
      <c r="E103" s="15">
        <v>95.3</v>
      </c>
      <c r="F103" s="13">
        <v>95.3</v>
      </c>
      <c r="G103" s="3">
        <f t="shared" si="6"/>
        <v>53.091922005571021</v>
      </c>
      <c r="H103" s="3">
        <f t="shared" si="5"/>
        <v>100</v>
      </c>
      <c r="I103" s="32"/>
    </row>
    <row r="104" spans="1:9" ht="75">
      <c r="A104" s="52" t="s">
        <v>162</v>
      </c>
      <c r="B104" s="19" t="s">
        <v>163</v>
      </c>
      <c r="C104" s="31"/>
      <c r="D104" s="13">
        <v>9602</v>
      </c>
      <c r="E104" s="15">
        <v>1726.3</v>
      </c>
      <c r="F104" s="13">
        <v>1726.3</v>
      </c>
      <c r="G104" s="3">
        <f t="shared" si="6"/>
        <v>17.97854613622162</v>
      </c>
      <c r="H104" s="3">
        <f t="shared" si="5"/>
        <v>100</v>
      </c>
      <c r="I104" s="32"/>
    </row>
    <row r="105" spans="1:9" ht="56.25">
      <c r="A105" s="6" t="s">
        <v>172</v>
      </c>
      <c r="B105" s="19" t="s">
        <v>173</v>
      </c>
      <c r="C105" s="31"/>
      <c r="D105" s="13">
        <v>50.6</v>
      </c>
      <c r="E105" s="15"/>
      <c r="F105" s="13"/>
      <c r="G105" s="3">
        <f t="shared" si="6"/>
        <v>0</v>
      </c>
      <c r="H105" s="3"/>
      <c r="I105" s="32"/>
    </row>
    <row r="106" spans="1:9" ht="75">
      <c r="A106" s="6" t="s">
        <v>88</v>
      </c>
      <c r="B106" s="10" t="s">
        <v>89</v>
      </c>
      <c r="C106" s="3">
        <f>C107</f>
        <v>-82.1</v>
      </c>
      <c r="D106" s="3">
        <f>D107</f>
        <v>0</v>
      </c>
      <c r="E106" s="3">
        <v>0</v>
      </c>
      <c r="F106" s="3">
        <v>0</v>
      </c>
      <c r="G106" s="3"/>
      <c r="H106" s="3"/>
      <c r="I106" s="32">
        <f t="shared" si="7"/>
        <v>0</v>
      </c>
    </row>
    <row r="107" spans="1:9" ht="75">
      <c r="A107" s="6" t="s">
        <v>145</v>
      </c>
      <c r="B107" s="10" t="s">
        <v>146</v>
      </c>
      <c r="C107" s="26">
        <v>-82.1</v>
      </c>
      <c r="D107" s="3">
        <v>0</v>
      </c>
      <c r="E107" s="3">
        <v>0</v>
      </c>
      <c r="F107" s="3">
        <v>0</v>
      </c>
      <c r="G107" s="3"/>
      <c r="H107" s="3"/>
      <c r="I107" s="32">
        <f t="shared" si="7"/>
        <v>0</v>
      </c>
    </row>
    <row r="108" spans="1:9" ht="18.75">
      <c r="A108" s="10"/>
      <c r="B108" s="10" t="s">
        <v>90</v>
      </c>
      <c r="C108" s="20">
        <f>C7+C48</f>
        <v>65815.3</v>
      </c>
      <c r="D108" s="20">
        <f>D48+D7</f>
        <v>112439.70000000001</v>
      </c>
      <c r="E108" s="20">
        <f t="shared" ref="E108:F108" si="8">E7+E48</f>
        <v>68810.099999999991</v>
      </c>
      <c r="F108" s="20">
        <f t="shared" si="8"/>
        <v>68849.7</v>
      </c>
      <c r="G108" s="3">
        <f t="shared" si="6"/>
        <v>61.232553982267824</v>
      </c>
      <c r="H108" s="3">
        <f t="shared" si="5"/>
        <v>100.0575496911064</v>
      </c>
      <c r="I108" s="32">
        <f t="shared" si="7"/>
        <v>104.61047811071285</v>
      </c>
    </row>
    <row r="109" spans="1:9" ht="39.75" customHeight="1">
      <c r="A109" s="71" t="s">
        <v>147</v>
      </c>
      <c r="B109" s="71"/>
      <c r="C109" s="71"/>
      <c r="D109" s="71"/>
      <c r="E109" s="71"/>
      <c r="F109" s="71"/>
      <c r="G109" s="71"/>
      <c r="H109" s="71"/>
      <c r="I109" s="71"/>
    </row>
    <row r="110" spans="1:9" ht="20.25">
      <c r="A110" s="66" t="s">
        <v>148</v>
      </c>
      <c r="B110" s="66"/>
      <c r="C110" s="66"/>
      <c r="D110" s="66"/>
      <c r="E110" s="66"/>
      <c r="F110" s="66"/>
      <c r="G110" s="66"/>
      <c r="H110" s="66"/>
      <c r="I110" s="66"/>
    </row>
    <row r="111" spans="1:9" ht="61.5" customHeight="1">
      <c r="A111" s="66"/>
      <c r="B111" s="66"/>
      <c r="C111" s="66"/>
      <c r="D111" s="66"/>
      <c r="E111" s="66"/>
      <c r="F111" s="66"/>
      <c r="G111" s="66"/>
      <c r="H111" s="66"/>
      <c r="I111" s="66"/>
    </row>
  </sheetData>
  <autoFilter ref="A6:T111"/>
  <mergeCells count="11">
    <mergeCell ref="A111:I111"/>
    <mergeCell ref="A2:H2"/>
    <mergeCell ref="A4:A5"/>
    <mergeCell ref="B4:B5"/>
    <mergeCell ref="D4:D5"/>
    <mergeCell ref="E4:E5"/>
    <mergeCell ref="F4:F5"/>
    <mergeCell ref="C4:C5"/>
    <mergeCell ref="G4:I4"/>
    <mergeCell ref="A110:I110"/>
    <mergeCell ref="A109:I109"/>
  </mergeCells>
  <pageMargins left="0.39370078740157483" right="0.39370078740157483" top="0.70866141732283472" bottom="0.55118110236220474" header="0.31496062992125984" footer="0.31496062992125984"/>
  <pageSetup paperSize="9" scale="46" fitToHeight="0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01.10.2018</vt:lpstr>
      <vt:lpstr>'01.10.2018'!Заголовки_для_печати</vt:lpstr>
      <vt:lpstr>'01.10.2018'!Область_печати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2018-11-01T04:45:19Z</dcterms:modified>
</cp:coreProperties>
</file>