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5120" windowHeight="8010"/>
  </bookViews>
  <sheets>
    <sheet name="01.01.2019" sheetId="2" r:id="rId1"/>
  </sheets>
  <definedNames>
    <definedName name="_xlnm._FilterDatabase" localSheetId="0" hidden="1">'01.01.2019'!$A$6:$T$120</definedName>
    <definedName name="_xlnm.Print_Titles" localSheetId="0">'01.01.2019'!$6:$6</definedName>
    <definedName name="_xlnm.Print_Area" localSheetId="0">'01.01.2019'!$A$1:$I$120</definedName>
  </definedNames>
  <calcPr calcId="145621"/>
</workbook>
</file>

<file path=xl/calcChain.xml><?xml version="1.0" encoding="utf-8"?>
<calcChain xmlns="http://schemas.openxmlformats.org/spreadsheetml/2006/main">
  <c r="F51" i="2" l="1"/>
  <c r="E117" i="2"/>
  <c r="E51" i="2"/>
  <c r="D117" i="2"/>
  <c r="D51" i="2"/>
  <c r="G114" i="2"/>
  <c r="H114" i="2"/>
  <c r="H113" i="2"/>
  <c r="H112" i="2"/>
  <c r="H111" i="2"/>
  <c r="G113" i="2"/>
  <c r="G112" i="2"/>
  <c r="G111" i="2"/>
  <c r="H73" i="2"/>
  <c r="H72" i="2"/>
  <c r="H71" i="2"/>
  <c r="H70" i="2"/>
  <c r="G73" i="2"/>
  <c r="G72" i="2"/>
  <c r="G71" i="2"/>
  <c r="G70" i="2"/>
  <c r="F27" i="2"/>
  <c r="H19" i="2"/>
  <c r="G19" i="2"/>
  <c r="F15" i="2"/>
  <c r="E15" i="2"/>
  <c r="D15" i="2"/>
  <c r="C51" i="2" l="1"/>
  <c r="C7" i="2"/>
  <c r="I108" i="2" l="1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69" i="2"/>
  <c r="I68" i="2"/>
  <c r="I67" i="2"/>
  <c r="I65" i="2"/>
  <c r="I64" i="2"/>
  <c r="I63" i="2"/>
  <c r="I62" i="2"/>
  <c r="I61" i="2"/>
  <c r="I60" i="2"/>
  <c r="I59" i="2"/>
  <c r="I58" i="2"/>
  <c r="I57" i="2"/>
  <c r="I56" i="2"/>
  <c r="I55" i="2"/>
  <c r="I53" i="2"/>
  <c r="I52" i="2"/>
  <c r="I48" i="2"/>
  <c r="I46" i="2"/>
  <c r="I45" i="2"/>
  <c r="I44" i="2"/>
  <c r="I43" i="2"/>
  <c r="I42" i="2"/>
  <c r="I41" i="2"/>
  <c r="I40" i="2"/>
  <c r="I39" i="2"/>
  <c r="I38" i="2"/>
  <c r="I37" i="2"/>
  <c r="I36" i="2"/>
  <c r="I35" i="2"/>
  <c r="I33" i="2"/>
  <c r="I32" i="2"/>
  <c r="I31" i="2"/>
  <c r="I30" i="2"/>
  <c r="I29" i="2"/>
  <c r="I28" i="2"/>
  <c r="I27" i="2"/>
  <c r="I26" i="2"/>
  <c r="I24" i="2"/>
  <c r="I22" i="2"/>
  <c r="I21" i="2"/>
  <c r="I18" i="2"/>
  <c r="I17" i="2"/>
  <c r="I16" i="2"/>
  <c r="I14" i="2"/>
  <c r="I13" i="2"/>
  <c r="I12" i="2"/>
  <c r="I11" i="2"/>
  <c r="I9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68" i="2"/>
  <c r="H65" i="2"/>
  <c r="H64" i="2"/>
  <c r="H63" i="2"/>
  <c r="H62" i="2"/>
  <c r="H61" i="2"/>
  <c r="H60" i="2"/>
  <c r="H59" i="2"/>
  <c r="H58" i="2"/>
  <c r="H57" i="2"/>
  <c r="H56" i="2"/>
  <c r="H55" i="2"/>
  <c r="H53" i="2"/>
  <c r="H52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3" i="2"/>
  <c r="H32" i="2"/>
  <c r="H31" i="2"/>
  <c r="H30" i="2"/>
  <c r="H29" i="2"/>
  <c r="H28" i="2"/>
  <c r="H26" i="2"/>
  <c r="H24" i="2"/>
  <c r="H22" i="2"/>
  <c r="H21" i="2"/>
  <c r="H18" i="2"/>
  <c r="H17" i="2"/>
  <c r="H16" i="2"/>
  <c r="H14" i="2"/>
  <c r="H13" i="2"/>
  <c r="H12" i="2"/>
  <c r="H11" i="2"/>
  <c r="H9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68" i="2"/>
  <c r="G65" i="2"/>
  <c r="G64" i="2"/>
  <c r="G63" i="2"/>
  <c r="G62" i="2"/>
  <c r="G61" i="2"/>
  <c r="G60" i="2"/>
  <c r="G59" i="2"/>
  <c r="G58" i="2"/>
  <c r="G57" i="2"/>
  <c r="G56" i="2"/>
  <c r="G55" i="2"/>
  <c r="G53" i="2"/>
  <c r="G52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3" i="2"/>
  <c r="G32" i="2"/>
  <c r="G31" i="2"/>
  <c r="G30" i="2"/>
  <c r="G29" i="2"/>
  <c r="G28" i="2"/>
  <c r="G26" i="2"/>
  <c r="G24" i="2"/>
  <c r="G22" i="2"/>
  <c r="G21" i="2"/>
  <c r="G18" i="2"/>
  <c r="G17" i="2"/>
  <c r="G16" i="2"/>
  <c r="G14" i="2"/>
  <c r="G13" i="2"/>
  <c r="G12" i="2"/>
  <c r="G11" i="2"/>
  <c r="G9" i="2"/>
  <c r="D50" i="2" l="1"/>
  <c r="E50" i="2"/>
  <c r="C34" i="2"/>
  <c r="C25" i="2"/>
  <c r="C10" i="2"/>
  <c r="C50" i="2" l="1"/>
  <c r="C41" i="2"/>
  <c r="D41" i="2"/>
  <c r="G51" i="2" l="1"/>
  <c r="H51" i="2"/>
  <c r="F50" i="2"/>
  <c r="F117" i="2" s="1"/>
  <c r="I51" i="2"/>
  <c r="C20" i="2"/>
  <c r="C15" i="2"/>
  <c r="C8" i="2"/>
  <c r="E41" i="2"/>
  <c r="F41" i="2"/>
  <c r="H50" i="2" l="1"/>
  <c r="G50" i="2"/>
  <c r="I50" i="2"/>
  <c r="D10" i="2"/>
  <c r="C117" i="2" l="1"/>
  <c r="E10" i="2"/>
  <c r="F34" i="2" l="1"/>
  <c r="E34" i="2"/>
  <c r="D34" i="2"/>
  <c r="E27" i="2"/>
  <c r="D27" i="2"/>
  <c r="F20" i="2"/>
  <c r="E20" i="2"/>
  <c r="D20" i="2"/>
  <c r="F10" i="2"/>
  <c r="F8" i="2"/>
  <c r="E8" i="2"/>
  <c r="D8" i="2"/>
  <c r="E25" i="2" l="1"/>
  <c r="E7" i="2" s="1"/>
  <c r="H27" i="2"/>
  <c r="D25" i="2"/>
  <c r="D7" i="2" s="1"/>
  <c r="G27" i="2"/>
  <c r="H34" i="2"/>
  <c r="G34" i="2"/>
  <c r="I34" i="2"/>
  <c r="G20" i="2"/>
  <c r="H20" i="2"/>
  <c r="I20" i="2"/>
  <c r="H15" i="2"/>
  <c r="G15" i="2"/>
  <c r="I15" i="2"/>
  <c r="H10" i="2"/>
  <c r="G10" i="2"/>
  <c r="I10" i="2"/>
  <c r="G8" i="2"/>
  <c r="H8" i="2"/>
  <c r="I8" i="2"/>
  <c r="F25" i="2"/>
  <c r="G25" i="2" l="1"/>
  <c r="H25" i="2"/>
  <c r="I25" i="2"/>
  <c r="F7" i="2"/>
  <c r="G7" i="2" l="1"/>
  <c r="H7" i="2"/>
  <c r="I7" i="2"/>
  <c r="G117" i="2" l="1"/>
  <c r="H117" i="2"/>
  <c r="I117" i="2"/>
</calcChain>
</file>

<file path=xl/sharedStrings.xml><?xml version="1.0" encoding="utf-8"?>
<sst xmlns="http://schemas.openxmlformats.org/spreadsheetml/2006/main" count="189" uniqueCount="187">
  <si>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</si>
  <si>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</si>
  <si>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</si>
  <si>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</si>
  <si>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</si>
  <si>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</si>
  <si>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1 05 00000 00 0000 000</t>
  </si>
  <si>
    <t>НАЛОГИ НА СОВОКУПНЫЙ ДОХОД</t>
  </si>
  <si>
    <t>1 05 02000 02 0000 110</t>
  </si>
  <si>
    <t>Единый налог на вмененный доход для отдельных видов деятельности</t>
  </si>
  <si>
    <t>1 05 03000 01 0000 110</t>
  </si>
  <si>
    <t>Единый сельскохозяйственный налог</t>
  </si>
  <si>
    <t>1 06 00000 00 0000 000</t>
  </si>
  <si>
    <t>НАЛОГИ НА ИМУЩЕСТВО</t>
  </si>
  <si>
    <t>1 06 01020 04 0000 110</t>
  </si>
  <si>
    <t>Налог на имущество физических лиц, взимаемый  по ставкам, применяемым к объектам налогообложения, расположенным в границах городских округов</t>
  </si>
  <si>
    <t>1 06 06000 00 0000 110</t>
  </si>
  <si>
    <t xml:space="preserve">Земельный налог </t>
  </si>
  <si>
    <t>1 08 00000 00 0000 000</t>
  </si>
  <si>
    <t>ГОСУДАРСТВЕННАЯ ПОШЛИНА</t>
  </si>
  <si>
    <t>1 09 00000 00 0000 000</t>
  </si>
  <si>
    <t>ЗАДОЛЖЕННОСТЬ И ПЕРЕРАСЧЕТЫ ПО ОТМЕНЕННЫМ НАЛОГАМ, СБОРАМ И ИНЫМ ОБЯЗАТЕЛЬНЫМ ПЛАТЕЖАМ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</si>
  <si>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</si>
  <si>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</si>
  <si>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 </t>
  </si>
  <si>
    <t>1 11 05024 04 0000 120</t>
  </si>
  <si>
    <t>1 11 05034 04 0000 120</t>
  </si>
  <si>
    <t>1 11 07014 04 0000 120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</si>
  <si>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</si>
  <si>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1 11 09044 04 0000 120</t>
  </si>
  <si>
    <t>1 12 00000 00 0000 000</t>
  </si>
  <si>
    <t>ПЛАТЕЖИ ПРИ ПОЛЬЗОВАНИИ ПРИРОДНЫМИ РЕСУРСАМИ</t>
  </si>
  <si>
    <t>1 12 01000 01 0000 120</t>
  </si>
  <si>
    <t>Плата за негативное воздействие на окружающую среду</t>
  </si>
  <si>
    <t>1 13 00000 00 0000 000</t>
  </si>
  <si>
    <t>1 14 00000 00 0000 000</t>
  </si>
  <si>
    <t>1 14 06012 04 0000 430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</si>
  <si>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</si>
  <si>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1 16 00000 00 0000 000</t>
  </si>
  <si>
    <t>ШТРАФЫ, САНКЦИИ, ВОЗМЕЩЕНИЕ УЩЕРБА</t>
  </si>
  <si>
    <t>1 17 00000 00 0000 000</t>
  </si>
  <si>
    <t>Код</t>
  </si>
  <si>
    <t>Наименование</t>
  </si>
  <si>
    <t>тыс. руб.</t>
  </si>
  <si>
    <t xml:space="preserve">% исполнения 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</si>
  <si>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</si>
  <si>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</si>
  <si>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</si>
  <si>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</si>
  <si>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1 14 02040 04 0000 410</t>
  </si>
  <si>
    <t>1 13 01994 04 0000 130</t>
  </si>
  <si>
    <t>Прочие доходы от оказания платных услуг (работ) получателями средств  бюджетов городских округов</t>
  </si>
  <si>
    <t>1 11 05012 04 0000 120</t>
  </si>
  <si>
    <t>ДОХОДЫ ОТ ПРОДАЖИ МАТЕРИАЛЬНЫХ И НЕМАТЕРИАЛЬНЫХ АКТИВОВ</t>
  </si>
  <si>
    <t>1 13 02994 04 0000 130</t>
  </si>
  <si>
    <t>Прочие доходы от компенсации затрат бюджетов городских округов</t>
  </si>
  <si>
    <t>1 13 02064 04 0000 130</t>
  </si>
  <si>
    <t>Доходы, поступающие в порядке возмещения расходов, понесенных в связи с эксплуатацией имущества городских округов</t>
  </si>
  <si>
    <t>1 12 05040 04 0000 120</t>
  </si>
  <si>
    <t>Плата за пользование водными объектами, находящимися в собственности городских округов</t>
  </si>
  <si>
    <t>НАЛОГИ НА ТОВАРЫ (РАБОТЫ, УСЛУГИ), РЕАЛИЗУЕМЫЕ НА ТЕРРИТОРИИ РОССИЙСКОЙ ФЕДЕРАЦИИ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</si>
  <si>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</si>
  <si>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</si>
  <si>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</si>
  <si>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</si>
  <si>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</si>
  <si>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</si>
  <si>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</si>
  <si>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</si>
  <si>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1 11 05074 04 0000 120</t>
  </si>
  <si>
    <t>Доходы от сдачи в аренду имущества, составляющего казну городских округов (за исключением земельных участков)</t>
  </si>
  <si>
    <t>1 03 00000 00 0000 000</t>
  </si>
  <si>
    <t>1 05 04010 02 0000 110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</si>
  <si>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</si>
  <si>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</si>
  <si>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ОКАЗАНИЯ ПЛАТНЫХ УСЛУГ (РАБОТ) И КОМПЕНСАЦИИ ЗАТРАТ ГОСУДАРСТВА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</si>
  <si>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</si>
  <si>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</si>
  <si>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</si>
  <si>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</si>
  <si>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</si>
  <si>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Дотации бюджетам городских округов на выравнивание бюджетной обеспеченности поселений области</t>
  </si>
  <si>
    <t>Дотации бюджетам городских округов на поддержку мер по обеспечению сбалансированности бюджетов</t>
  </si>
  <si>
    <t>Субвенции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</si>
  <si>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2 18 00000 00 0000 000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</si>
  <si>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</si>
  <si>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2 18 04000 04 0000 180</t>
  </si>
  <si>
    <t>Доходы бюджетов городских округов от возврата организациями остатков субсидий прошлых лет</t>
  </si>
  <si>
    <t>2 18 04010 04 0000 180</t>
  </si>
  <si>
    <t>Доходы бюджетов городских округов от возврата бюджетными учреждениями остатков субсидий прошлых лет</t>
  </si>
  <si>
    <t>2 18 04020 04 0000 180</t>
  </si>
  <si>
    <t>Доходы бюджетов городских округов от возврата автономными учреждениями остатков субсидий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</si>
  <si>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</si>
  <si>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</si>
  <si>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ДОХОДОВ:</t>
  </si>
  <si>
    <t>ПРОЧИЕ НЕНАЛОГОВЫЕ ДОХОДЫ</t>
  </si>
  <si>
    <t>1 14 06024 04 0000 430</t>
  </si>
  <si>
    <t>1 14 06312 04 0000 430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</si>
  <si>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</si>
  <si>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</si>
  <si>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1 11 01040 04 0000 120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</si>
  <si>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</si>
  <si>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1 14 01040 04 0000 410</t>
  </si>
  <si>
    <t>Доходы от продажи квартир, находящихся в собственности городских округов</t>
  </si>
  <si>
    <t>2 02 04999 04 0009 151</t>
  </si>
  <si>
    <t>Межбюджетные трансферты, передаваемые бюджетам городских округов области в целях проведения работ по благоустройству парков и дворовых территорий</t>
  </si>
  <si>
    <t>2 02 04999 04 0010 151</t>
  </si>
  <si>
    <t>Межбюджетные трансферты, передаваемые бюджетам городских округов области в целях проведения работ по обустройству пешеходных зон, велосипедных дорожек, благоустройству территорий, прилегающих к пешеходным зонам, созданию парковок, обустройству территории для организации отдыха населения у воды</t>
  </si>
  <si>
    <t>2 02 15001 04 0001 151</t>
  </si>
  <si>
    <t>2 02 15001 04 0002 151</t>
  </si>
  <si>
    <t>Дотации бюджетам городских округов на выравнивание бюджетной обеспеченности муниципальных районов (городских округов) области</t>
  </si>
  <si>
    <t>2 02 15002 04 0000 151</t>
  </si>
  <si>
    <t>2 02 15010 04 0000 151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</si>
  <si>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</si>
  <si>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</si>
  <si>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2 02 30024 04 0001 151</t>
  </si>
  <si>
    <t>Субвенции  бюджетам городских округов области на финансовое обеспечение образовательной деятельности муниципальных общеобразовательных учреждений</t>
  </si>
  <si>
    <t>2 02 30024 04 0003 151</t>
  </si>
  <si>
    <t xml:space="preserve">Субвенции бюджетов городских округов области на осуществление органами местного самоуправления государственных полномочий по созданию и организации деятельности комиссий по делам несовершеннолетних и защите их прав </t>
  </si>
  <si>
    <t>2 02 30024 04 0008 151</t>
  </si>
  <si>
    <t>Cубвенция бюджетам городских округов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</si>
  <si>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2 02 30024 04 0009 151</t>
  </si>
  <si>
    <t>2 02 30024 04 0010 151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</si>
  <si>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</si>
  <si>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2 02 30024 04 0011 151</t>
  </si>
  <si>
    <t xml:space="preserve"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совершеннолетних граждан </t>
  </si>
  <si>
    <t>2 02 30024 04 0012 151</t>
  </si>
  <si>
    <t>2 02 30024 04 0014 151</t>
  </si>
  <si>
    <t>Cубвенции бюджетам городских округов области на компенсацию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</si>
  <si>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2 02 30024 04 0015 151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</si>
  <si>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государственному управлению охраной труда</t>
  </si>
  <si>
    <t>2 02 30024 04 0016 151</t>
  </si>
  <si>
    <t>Cубвенции бюджетам городских округов области на 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</si>
  <si>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2 02 30024 04 0027 151</t>
  </si>
  <si>
    <t>Cубвенции бюджетам городских округов области на 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</si>
  <si>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2 02 30024 04 0028 151</t>
  </si>
  <si>
    <t>Cубвенции бюджетам городских округов области на 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</si>
  <si>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2 02 30024 04 0029 151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</si>
  <si>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</si>
  <si>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2 02 30024 04 0037 151</t>
  </si>
  <si>
    <t>Cубвенции бюджетам городских округов области на финансовое обеспечение образовательной деятельности муниципальных дошкольных образовательных организаций</t>
  </si>
  <si>
    <t>2 02 30024 04 0038 151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</si>
  <si>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 сиротами и детьми, оставшимися без попечения родителей</t>
  </si>
  <si>
    <t>2 02 30024 04 0039 151</t>
  </si>
  <si>
    <t>2 02 30024 04 0040 151</t>
  </si>
  <si>
    <t>2 19 60010 04 0000 151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</si>
  <si>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</si>
  <si>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Начальник Финансового управления</t>
  </si>
  <si>
    <t>2 02 02009 04 0000 151</t>
  </si>
  <si>
    <t>2 02 02999 04 0068 151</t>
  </si>
  <si>
    <t>Субсидии бюджетам городских округов на государственную поддержку малого и среднего предпринимательства, включая крестьянские (фермерские) хозяйства</t>
  </si>
  <si>
    <t>Субсидия бюджетам городских округов области на софинансирование расходных обязательств по реализации мероприятий муниципальных программ развития малого и среднего предпринимательства за счет средств областного бюджета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</si>
  <si>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</si>
  <si>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администрации ЗАТО Михайловский                                                                                               С.В.Лаптева</t>
  </si>
  <si>
    <t>2 02 29999 04 0074 151</t>
  </si>
  <si>
    <t>Субсидии бюджетам городских округов области на реализацию расходных обязательств, возникающих при выполнении полномочий по решению вопросов местного значения</t>
  </si>
  <si>
    <t>Субвенции бюджетам городских округов области на 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</si>
  <si>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Субвенции бюджетам городских округов области на проведение мероприятий по отлову и содержанию безнадзорных животных</t>
  </si>
  <si>
    <t xml:space="preserve">к уточненным бюджетным назначениям </t>
  </si>
  <si>
    <t xml:space="preserve">к кассовому плану
</t>
  </si>
  <si>
    <t>Исполнено за 2017 год (по состоянию на 01.01.2018г)</t>
  </si>
  <si>
    <t>Анализ исполнения доходной части бюджета городского округа ЗАТО Михайловский Саратовской области за 2018 год</t>
  </si>
  <si>
    <t>Уточненные бюджетные назначения 2018 года</t>
  </si>
  <si>
    <t>Кассовый план
2018 года</t>
  </si>
  <si>
    <t>Исполнено за 2018 год (по состоянию на 01.01.2019г)</t>
  </si>
  <si>
    <t>к  соответ-ствующему периоду
2017 года</t>
  </si>
  <si>
    <t>1 05 04000 02 0000 110</t>
  </si>
  <si>
    <t>Налог, взимаемый в связи с применением патентной системы налогообложения, зачисляемый в бюджеты городских округов (сумма платежа (перерасчеты, недоимка и задолженность по соответствующему платежу, в том числе по отмененному)</t>
  </si>
  <si>
    <t>2 02 29999 04 0069 151</t>
  </si>
  <si>
    <t>2 02 29999 04 0073 151</t>
  </si>
  <si>
    <t>2 02 29999 04 0075 151</t>
  </si>
  <si>
    <t>2 02 29999 04 0076 151</t>
  </si>
  <si>
    <t>Субсидии бюджетам городских округов области на выравнивание возможностей местных бюджетов по обеспечению повышения оплаты труда отдельным категориям работников бюджетной сферы</t>
  </si>
  <si>
    <t>Субсидия бюджетам городских округов области на реализацию проектов развития муниципальных образований области,основанных на местных инициативах</t>
  </si>
  <si>
    <t>Субсидии бюджетам городских округов области на обеспечение повышения оплаты труда некоторых категорий работников муниципальных учреждений</t>
  </si>
  <si>
    <t>Субсидия бюджетам городских округов области на 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областного дорожного фонда</t>
  </si>
  <si>
    <t xml:space="preserve"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 </t>
  </si>
  <si>
    <t>2 02 35118 04 0000 151</t>
  </si>
  <si>
    <t>2 02 35120 04 0000 151</t>
  </si>
  <si>
    <t>2 02 49999 04 0013 151</t>
  </si>
  <si>
    <t>2 02 49999 04 0015 151</t>
  </si>
  <si>
    <t>2 02 49999 04 0017 151</t>
  </si>
  <si>
    <t>Межбюджетные трансферты, передаваемые бюджетам городских округов области в целях обеспечения надлежащего осуществления полномочий по решению вопросов местного значения</t>
  </si>
  <si>
    <t xml:space="preserve">Межбюджетные трансферты, передаваемые бюджетам городских округов области в целях поддержки районных печатных средств массовой информации </t>
  </si>
  <si>
    <t>Иные межбюджетные трансферты бюджетам муниципальных районов и городских округов области стимулирующего ( поощрительного) характера</t>
  </si>
  <si>
    <t>2 07 04050 04 0073 180</t>
  </si>
  <si>
    <t>Проекты развития муниципальных образований Саратовской области, основанных на местных инициативах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</si>
</sst>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_ ;[Red]\-#,##0.0\ "/>
    <numFmt numFmtId="165" formatCode="#,##0.0_р_.;[Red]\-#,##0.0_р_."/>
    <numFmt numFmtId="166" formatCode="#,##0.0"/>
    <numFmt numFmtId="167" formatCode="0.0_ ;[Red]\-0.0\ "/>
    <numFmt numFmtId="168" formatCode="0.0"/>
  </numFmts>
  <fonts count="14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6"/>
      <color indexed="8"/>
      <name val="Times New Roman"/>
      <family val="1"/>
      <charset val="204"/>
    </font>
    <font>
      <sz val="14"/>
      <color theme="1"/>
      <name val="TimesNewRomanPSMT"/>
    </font>
    <font>
      <sz val="14"/>
      <color theme="1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ahoma"/>
      <family val="2"/>
      <charset val="204"/>
    </font>
    <font>
      <sz val="10"/>
      <name val="Arial"/>
      <family val="2"/>
      <charset val="204"/>
    </font>
    <font>
      <sz val="10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9" fillId="0" borderId="0"/>
    <xf numFmtId="0" fontId="12" fillId="0" borderId="0"/>
    <xf numFmtId="0" fontId="13" fillId="0" borderId="0"/>
  </cellStyleXfs>
  <cellXfs count="77"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1" fillId="0" borderId="0" xfId="0" applyFont="1" applyFill="1" applyBorder="1"/>
    <xf numFmtId="164" fontId="2" fillId="2" borderId="1" xfId="0" applyNumberFormat="1" applyFont="1" applyFill="1" applyBorder="1" applyAlignment="1">
      <alignment horizontal="right" wrapText="1"/>
    </xf>
    <xf numFmtId="0" fontId="1" fillId="0" borderId="3" xfId="0" applyFont="1" applyFill="1" applyBorder="1"/>
    <xf numFmtId="0" fontId="2" fillId="0" borderId="3" xfId="0" applyFont="1" applyFill="1" applyBorder="1" applyAlignment="1">
      <alignment horizontal="right"/>
    </xf>
    <xf numFmtId="0" fontId="4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2" borderId="0" xfId="0" applyFont="1" applyFill="1" applyBorder="1"/>
    <xf numFmtId="164" fontId="2" fillId="2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166" fontId="2" fillId="0" borderId="5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left" vertical="top" wrapText="1"/>
    </xf>
    <xf numFmtId="166" fontId="2" fillId="0" borderId="1" xfId="0" applyNumberFormat="1" applyFont="1" applyFill="1" applyBorder="1" applyAlignment="1">
      <alignment horizontal="right" wrapText="1"/>
    </xf>
    <xf numFmtId="164" fontId="2" fillId="2" borderId="5" xfId="0" applyNumberFormat="1" applyFont="1" applyFill="1" applyBorder="1" applyAlignment="1">
      <alignment horizontal="right" wrapText="1"/>
    </xf>
    <xf numFmtId="0" fontId="4" fillId="0" borderId="2" xfId="0" applyFont="1" applyBorder="1" applyAlignment="1">
      <alignment vertical="top" wrapText="1"/>
    </xf>
    <xf numFmtId="0" fontId="7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vertical="top" wrapText="1"/>
    </xf>
    <xf numFmtId="164" fontId="4" fillId="0" borderId="1" xfId="0" applyNumberFormat="1" applyFont="1" applyBorder="1" applyAlignment="1">
      <alignment vertical="top" wrapText="1"/>
    </xf>
    <xf numFmtId="165" fontId="6" fillId="0" borderId="0" xfId="0" applyNumberFormat="1" applyFont="1" applyBorder="1" applyAlignment="1" applyProtection="1">
      <alignment horizontal="left" wrapText="1"/>
      <protection hidden="1"/>
    </xf>
    <xf numFmtId="0" fontId="8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right" vertical="top" wrapText="1"/>
    </xf>
    <xf numFmtId="164" fontId="4" fillId="0" borderId="1" xfId="0" applyNumberFormat="1" applyFont="1" applyBorder="1" applyAlignment="1">
      <alignment horizontal="right" wrapText="1"/>
    </xf>
    <xf numFmtId="164" fontId="8" fillId="0" borderId="1" xfId="0" applyNumberFormat="1" applyFont="1" applyBorder="1" applyAlignment="1">
      <alignment horizontal="right" wrapText="1"/>
    </xf>
    <xf numFmtId="164" fontId="8" fillId="0" borderId="0" xfId="0" applyNumberFormat="1" applyFont="1" applyAlignment="1">
      <alignment horizontal="right" wrapText="1"/>
    </xf>
    <xf numFmtId="164" fontId="4" fillId="0" borderId="5" xfId="0" applyNumberFormat="1" applyFont="1" applyBorder="1" applyAlignment="1">
      <alignment horizontal="right" wrapText="1"/>
    </xf>
    <xf numFmtId="164" fontId="4" fillId="0" borderId="2" xfId="0" applyNumberFormat="1" applyFont="1" applyBorder="1" applyAlignment="1">
      <alignment horizontal="right" wrapText="1"/>
    </xf>
    <xf numFmtId="164" fontId="8" fillId="0" borderId="5" xfId="0" applyNumberFormat="1" applyFont="1" applyFill="1" applyBorder="1" applyAlignment="1">
      <alignment horizontal="right" wrapText="1"/>
    </xf>
    <xf numFmtId="167" fontId="2" fillId="2" borderId="1" xfId="0" applyNumberFormat="1" applyFont="1" applyFill="1" applyBorder="1"/>
    <xf numFmtId="0" fontId="2" fillId="0" borderId="2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right" wrapText="1"/>
    </xf>
    <xf numFmtId="49" fontId="2" fillId="0" borderId="7" xfId="2" applyNumberFormat="1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left" wrapText="1"/>
    </xf>
    <xf numFmtId="0" fontId="2" fillId="0" borderId="7" xfId="0" applyFont="1" applyBorder="1" applyAlignment="1">
      <alignment wrapText="1"/>
    </xf>
    <xf numFmtId="164" fontId="2" fillId="2" borderId="2" xfId="0" applyNumberFormat="1" applyFont="1" applyFill="1" applyBorder="1" applyAlignment="1">
      <alignment horizontal="right" wrapText="1"/>
    </xf>
    <xf numFmtId="0" fontId="10" fillId="0" borderId="1" xfId="2" applyFont="1" applyFill="1" applyBorder="1" applyAlignment="1">
      <alignment horizontal="left"/>
    </xf>
    <xf numFmtId="0" fontId="10" fillId="0" borderId="1" xfId="2" applyNumberFormat="1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166" fontId="2" fillId="0" borderId="1" xfId="2" applyNumberFormat="1" applyFont="1" applyFill="1" applyBorder="1" applyAlignment="1">
      <alignment horizontal="right"/>
    </xf>
    <xf numFmtId="0" fontId="2" fillId="0" borderId="1" xfId="2" applyFont="1" applyFill="1" applyBorder="1" applyAlignment="1" applyProtection="1">
      <alignment horizontal="left" wrapText="1"/>
      <protection locked="0"/>
    </xf>
    <xf numFmtId="166" fontId="2" fillId="0" borderId="1" xfId="2" applyNumberFormat="1" applyFont="1" applyFill="1" applyBorder="1" applyAlignment="1">
      <alignment horizontal="right" vertical="center"/>
    </xf>
    <xf numFmtId="0" fontId="2" fillId="0" borderId="1" xfId="2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2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4" fontId="11" fillId="0" borderId="1" xfId="2" applyNumberFormat="1" applyFont="1" applyFill="1" applyBorder="1" applyAlignment="1">
      <alignment horizontal="left"/>
    </xf>
    <xf numFmtId="0" fontId="2" fillId="0" borderId="1" xfId="2" applyFont="1" applyFill="1" applyBorder="1"/>
    <xf numFmtId="0" fontId="2" fillId="0" borderId="8" xfId="2" applyFont="1" applyFill="1" applyBorder="1" applyAlignment="1">
      <alignment horizontal="left"/>
    </xf>
    <xf numFmtId="2" fontId="2" fillId="0" borderId="1" xfId="2" applyNumberFormat="1" applyFont="1" applyFill="1" applyBorder="1" applyAlignment="1">
      <alignment horizontal="left" vertical="center" wrapText="1"/>
    </xf>
    <xf numFmtId="2" fontId="11" fillId="0" borderId="1" xfId="2" applyNumberFormat="1" applyFont="1" applyFill="1" applyBorder="1" applyAlignment="1">
      <alignment horizontal="left"/>
    </xf>
    <xf numFmtId="2" fontId="2" fillId="0" borderId="1" xfId="2" applyNumberFormat="1" applyFont="1" applyFill="1" applyBorder="1" applyAlignment="1">
      <alignment horizontal="right"/>
    </xf>
    <xf numFmtId="2" fontId="2" fillId="0" borderId="1" xfId="2" applyNumberFormat="1" applyFont="1" applyFill="1" applyBorder="1" applyAlignment="1">
      <alignment horizontal="right" vertical="center"/>
    </xf>
    <xf numFmtId="2" fontId="2" fillId="2" borderId="1" xfId="0" applyNumberFormat="1" applyFont="1" applyFill="1" applyBorder="1" applyAlignment="1">
      <alignment horizontal="right" wrapText="1"/>
    </xf>
    <xf numFmtId="164" fontId="10" fillId="2" borderId="1" xfId="0" applyNumberFormat="1" applyFont="1" applyFill="1" applyBorder="1" applyAlignment="1">
      <alignment horizontal="right" wrapText="1"/>
    </xf>
    <xf numFmtId="168" fontId="2" fillId="0" borderId="1" xfId="2" applyNumberFormat="1" applyFont="1" applyFill="1" applyBorder="1" applyAlignment="1"/>
    <xf numFmtId="166" fontId="11" fillId="0" borderId="1" xfId="2" applyNumberFormat="1" applyFont="1" applyFill="1" applyBorder="1" applyAlignment="1"/>
    <xf numFmtId="166" fontId="2" fillId="0" borderId="1" xfId="2" applyNumberFormat="1" applyFont="1" applyFill="1" applyBorder="1" applyAlignment="1"/>
    <xf numFmtId="0" fontId="2" fillId="0" borderId="9" xfId="1" applyNumberFormat="1" applyFont="1" applyFill="1" applyBorder="1" applyAlignment="1" applyProtection="1">
      <alignment horizontal="left" wrapText="1"/>
      <protection hidden="1"/>
    </xf>
    <xf numFmtId="166" fontId="2" fillId="0" borderId="1" xfId="2" applyNumberFormat="1" applyFont="1" applyFill="1" applyBorder="1" applyAlignment="1" applyProtection="1">
      <alignment horizontal="right" wrapText="1"/>
      <protection locked="0"/>
    </xf>
    <xf numFmtId="166" fontId="2" fillId="0" borderId="1" xfId="2" applyNumberFormat="1" applyFont="1" applyFill="1" applyBorder="1" applyAlignment="1">
      <alignment horizontal="right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3" applyNumberFormat="1" applyFont="1" applyFill="1" applyBorder="1" applyAlignment="1" applyProtection="1">
      <alignment horizontal="left" wrapText="1"/>
      <protection hidden="1"/>
    </xf>
    <xf numFmtId="0" fontId="2" fillId="2" borderId="1" xfId="2" applyFont="1" applyFill="1" applyBorder="1" applyAlignment="1">
      <alignment horizontal="left"/>
    </xf>
    <xf numFmtId="165" fontId="6" fillId="0" borderId="0" xfId="0" applyNumberFormat="1" applyFont="1" applyBorder="1" applyAlignment="1" applyProtection="1">
      <alignment horizontal="left" wrapText="1"/>
      <protection hidden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5" fontId="6" fillId="0" borderId="6" xfId="0" applyNumberFormat="1" applyFont="1" applyBorder="1" applyAlignment="1" applyProtection="1">
      <alignment horizontal="left" wrapText="1"/>
      <protection hidden="1"/>
    </xf>
    <xf numFmtId="0" fontId="2" fillId="0" borderId="10" xfId="4" applyNumberFormat="1" applyFont="1" applyFill="1" applyBorder="1" applyAlignment="1" applyProtection="1">
      <alignment horizontal="left" wrapText="1"/>
      <protection hidden="1"/>
    </xf>
    <xf numFmtId="0" fontId="2" fillId="0" borderId="10" xfId="1" applyNumberFormat="1" applyFont="1" applyFill="1" applyBorder="1" applyAlignment="1" applyProtection="1">
      <alignment horizontal="left" wrapText="1"/>
      <protection hidden="1"/>
    </xf>
    <xf numFmtId="0" fontId="2" fillId="0" borderId="1" xfId="1" applyNumberFormat="1" applyFont="1" applyFill="1" applyBorder="1" applyAlignment="1" applyProtection="1">
      <alignment horizontal="left" wrapText="1"/>
      <protection hidden="1"/>
    </xf>
  </cellXfs>
  <cellStyles count="5">
    <cellStyle name="Обычный" xfId="0" builtinId="0"/>
    <cellStyle name="Обычный 2" xfId="1"/>
    <cellStyle name="Обычный 2 2" xfId="3"/>
    <cellStyle name="Обычный 2 3" xfId="4"/>
    <cellStyle name="Обычный_Приложение1к реш.от25.03.08 №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120"/>
  <sheetViews>
    <sheetView showGridLines="0" tabSelected="1" view="pageBreakPreview" topLeftCell="A19" zoomScale="80" zoomScaleSheetLayoutView="80" workbookViewId="0">
      <selection activeCell="G87" sqref="G87"/>
    </sheetView>
  </sheetViews>
  <sheetFormatPr defaultRowHeight="15" outlineLevelRow="1"/>
  <cols>
    <col min="1" max="1" width="29" style="2" customWidth="1"/>
    <col min="2" max="2" width="60" style="2" customWidth="1"/>
    <col min="3" max="9" width="16.7109375" style="2" customWidth="1"/>
    <col min="10" max="16384" width="9.140625" style="2"/>
  </cols>
  <sheetData>
    <row r="2" spans="1:9" ht="24" customHeight="1">
      <c r="A2" s="69" t="s">
        <v>161</v>
      </c>
      <c r="B2" s="69"/>
      <c r="C2" s="69"/>
      <c r="D2" s="69"/>
      <c r="E2" s="69"/>
      <c r="F2" s="69"/>
      <c r="G2" s="69"/>
      <c r="H2" s="69"/>
    </row>
    <row r="3" spans="1:9" ht="19.5" customHeight="1">
      <c r="A3" s="4"/>
      <c r="B3" s="4"/>
      <c r="C3" s="4"/>
      <c r="D3" s="4"/>
      <c r="E3" s="4"/>
      <c r="F3" s="4"/>
      <c r="G3" s="4"/>
      <c r="I3" s="5" t="s">
        <v>43</v>
      </c>
    </row>
    <row r="4" spans="1:9" ht="18.75" customHeight="1">
      <c r="A4" s="70" t="s">
        <v>41</v>
      </c>
      <c r="B4" s="70" t="s">
        <v>42</v>
      </c>
      <c r="C4" s="71" t="s">
        <v>160</v>
      </c>
      <c r="D4" s="71" t="s">
        <v>162</v>
      </c>
      <c r="E4" s="71" t="s">
        <v>163</v>
      </c>
      <c r="F4" s="70" t="s">
        <v>164</v>
      </c>
      <c r="G4" s="70" t="s">
        <v>44</v>
      </c>
      <c r="H4" s="70"/>
      <c r="I4" s="70"/>
    </row>
    <row r="5" spans="1:9" ht="92.25" customHeight="1">
      <c r="A5" s="70"/>
      <c r="B5" s="70"/>
      <c r="C5" s="72"/>
      <c r="D5" s="72"/>
      <c r="E5" s="72"/>
      <c r="F5" s="70"/>
      <c r="G5" s="33" t="s">
        <v>158</v>
      </c>
      <c r="H5" s="65" t="s">
        <v>159</v>
      </c>
      <c r="I5" s="33" t="s">
        <v>165</v>
      </c>
    </row>
    <row r="6" spans="1:9" ht="18.75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23">
        <v>7</v>
      </c>
      <c r="H6" s="23">
        <v>8</v>
      </c>
      <c r="I6" s="24">
        <v>9</v>
      </c>
    </row>
    <row r="7" spans="1:9" s="8" customFormat="1" ht="18.75">
      <c r="A7" s="11" t="s">
        <v>0</v>
      </c>
      <c r="B7" s="7" t="s">
        <v>1</v>
      </c>
      <c r="C7" s="3">
        <f t="shared" ref="C7:F7" si="0">C8+C15+C20+C23+C24+C25+C34+C37+C41+C48+C49+C10+C47</f>
        <v>16881.400000000001</v>
      </c>
      <c r="D7" s="3">
        <f t="shared" si="0"/>
        <v>16236.999999999998</v>
      </c>
      <c r="E7" s="3">
        <f t="shared" si="0"/>
        <v>16236.999999999998</v>
      </c>
      <c r="F7" s="3">
        <f t="shared" si="0"/>
        <v>16639.399999999998</v>
      </c>
      <c r="G7" s="3">
        <f>F7/D7*100</f>
        <v>102.47829032456734</v>
      </c>
      <c r="H7" s="3">
        <f>F7/E7*100</f>
        <v>102.47829032456734</v>
      </c>
      <c r="I7" s="32">
        <f>F7/C7*100</f>
        <v>98.566469605601412</v>
      </c>
    </row>
    <row r="8" spans="1:9" s="8" customFormat="1" ht="18.75" outlineLevel="1">
      <c r="A8" s="11" t="s">
        <v>2</v>
      </c>
      <c r="B8" s="7" t="s">
        <v>3</v>
      </c>
      <c r="C8" s="3">
        <f>C9</f>
        <v>10074.1</v>
      </c>
      <c r="D8" s="3">
        <f>D9</f>
        <v>11359.6</v>
      </c>
      <c r="E8" s="3">
        <f>E9</f>
        <v>11359.6</v>
      </c>
      <c r="F8" s="3">
        <f>F9</f>
        <v>11746.2</v>
      </c>
      <c r="G8" s="3">
        <f t="shared" ref="G8:G76" si="1">F8/D8*100</f>
        <v>103.4032888481989</v>
      </c>
      <c r="H8" s="3">
        <f t="shared" ref="H8:H76" si="2">F8/E8*100</f>
        <v>103.4032888481989</v>
      </c>
      <c r="I8" s="32">
        <f t="shared" ref="I8:I76" si="3">F8/C8*100</f>
        <v>116.59800875512454</v>
      </c>
    </row>
    <row r="9" spans="1:9" s="8" customFormat="1" ht="18.75" outlineLevel="1">
      <c r="A9" s="11" t="s">
        <v>4</v>
      </c>
      <c r="B9" s="7" t="s">
        <v>5</v>
      </c>
      <c r="C9" s="25">
        <v>10074.1</v>
      </c>
      <c r="D9" s="3">
        <v>11359.6</v>
      </c>
      <c r="E9" s="3">
        <v>11359.6</v>
      </c>
      <c r="F9" s="3">
        <v>11746.2</v>
      </c>
      <c r="G9" s="3">
        <f t="shared" si="1"/>
        <v>103.4032888481989</v>
      </c>
      <c r="H9" s="3">
        <f t="shared" si="2"/>
        <v>103.4032888481989</v>
      </c>
      <c r="I9" s="32">
        <f t="shared" si="3"/>
        <v>116.59800875512454</v>
      </c>
    </row>
    <row r="10" spans="1:9" s="8" customFormat="1" ht="56.25" outlineLevel="1">
      <c r="A10" s="11" t="s">
        <v>71</v>
      </c>
      <c r="B10" s="7" t="s">
        <v>60</v>
      </c>
      <c r="C10" s="3">
        <f>C11+C12+C13+C14</f>
        <v>1740.1</v>
      </c>
      <c r="D10" s="3">
        <f>D11+D12+D13+D14</f>
        <v>1871.0000000000002</v>
      </c>
      <c r="E10" s="3">
        <f>E11+E12+E13+E14</f>
        <v>1871.0000000000002</v>
      </c>
      <c r="F10" s="3">
        <f>F11+F12+F13+F14</f>
        <v>1871.3</v>
      </c>
      <c r="G10" s="3">
        <f t="shared" si="1"/>
        <v>100.01603420630678</v>
      </c>
      <c r="H10" s="3">
        <f t="shared" si="2"/>
        <v>100.01603420630678</v>
      </c>
      <c r="I10" s="32">
        <f t="shared" si="3"/>
        <v>107.5397965634159</v>
      </c>
    </row>
    <row r="11" spans="1:9" s="8" customFormat="1" ht="112.5" outlineLevel="1">
      <c r="A11" s="11" t="s">
        <v>61</v>
      </c>
      <c r="B11" s="7" t="s">
        <v>62</v>
      </c>
      <c r="C11" s="3">
        <v>715</v>
      </c>
      <c r="D11" s="3">
        <v>833.7</v>
      </c>
      <c r="E11" s="3">
        <v>833.7</v>
      </c>
      <c r="F11" s="3">
        <v>833.8</v>
      </c>
      <c r="G11" s="3">
        <f t="shared" si="1"/>
        <v>100.01199472232216</v>
      </c>
      <c r="H11" s="3">
        <f t="shared" si="2"/>
        <v>100.01199472232216</v>
      </c>
      <c r="I11" s="32">
        <f t="shared" si="3"/>
        <v>116.61538461538461</v>
      </c>
    </row>
    <row r="12" spans="1:9" s="8" customFormat="1" ht="131.25" outlineLevel="1">
      <c r="A12" s="11" t="s">
        <v>63</v>
      </c>
      <c r="B12" s="7" t="s">
        <v>64</v>
      </c>
      <c r="C12" s="3">
        <v>7.3</v>
      </c>
      <c r="D12" s="3">
        <v>8</v>
      </c>
      <c r="E12" s="3">
        <v>8</v>
      </c>
      <c r="F12" s="3">
        <v>8</v>
      </c>
      <c r="G12" s="3">
        <f t="shared" si="1"/>
        <v>100</v>
      </c>
      <c r="H12" s="3">
        <f t="shared" si="2"/>
        <v>100</v>
      </c>
      <c r="I12" s="32">
        <f t="shared" si="3"/>
        <v>109.58904109589041</v>
      </c>
    </row>
    <row r="13" spans="1:9" s="8" customFormat="1" ht="112.5" outlineLevel="1">
      <c r="A13" s="11" t="s">
        <v>65</v>
      </c>
      <c r="B13" s="7" t="s">
        <v>66</v>
      </c>
      <c r="C13" s="3">
        <v>1156.3</v>
      </c>
      <c r="D13" s="3">
        <v>1216.0999999999999</v>
      </c>
      <c r="E13" s="3">
        <v>1216.0999999999999</v>
      </c>
      <c r="F13" s="3">
        <v>1216.3</v>
      </c>
      <c r="G13" s="3">
        <f t="shared" si="1"/>
        <v>100.01644601595262</v>
      </c>
      <c r="H13" s="3">
        <f t="shared" si="2"/>
        <v>100.01644601595262</v>
      </c>
      <c r="I13" s="32">
        <f t="shared" si="3"/>
        <v>105.18896480152209</v>
      </c>
    </row>
    <row r="14" spans="1:9" s="8" customFormat="1" ht="112.5" outlineLevel="1">
      <c r="A14" s="11" t="s">
        <v>67</v>
      </c>
      <c r="B14" s="7" t="s">
        <v>68</v>
      </c>
      <c r="C14" s="3">
        <v>-138.5</v>
      </c>
      <c r="D14" s="3">
        <v>-186.8</v>
      </c>
      <c r="E14" s="3">
        <v>-186.8</v>
      </c>
      <c r="F14" s="3">
        <v>-186.8</v>
      </c>
      <c r="G14" s="3">
        <f t="shared" si="1"/>
        <v>100</v>
      </c>
      <c r="H14" s="3">
        <f t="shared" si="2"/>
        <v>100</v>
      </c>
      <c r="I14" s="32">
        <f t="shared" si="3"/>
        <v>134.87364620938629</v>
      </c>
    </row>
    <row r="15" spans="1:9" s="8" customFormat="1" ht="18.75" outlineLevel="1">
      <c r="A15" s="11" t="s">
        <v>6</v>
      </c>
      <c r="B15" s="7" t="s">
        <v>7</v>
      </c>
      <c r="C15" s="3">
        <f>C16+C17+C18</f>
        <v>338.2</v>
      </c>
      <c r="D15" s="3">
        <f>D16+D19</f>
        <v>318.3</v>
      </c>
      <c r="E15" s="3">
        <f t="shared" ref="E15:F15" si="4">E16+E19</f>
        <v>318.3</v>
      </c>
      <c r="F15" s="3">
        <f t="shared" si="4"/>
        <v>318.3</v>
      </c>
      <c r="G15" s="3">
        <f t="shared" si="1"/>
        <v>100</v>
      </c>
      <c r="H15" s="3">
        <f t="shared" si="2"/>
        <v>100</v>
      </c>
      <c r="I15" s="32">
        <f t="shared" si="3"/>
        <v>94.115907746895331</v>
      </c>
    </row>
    <row r="16" spans="1:9" s="8" customFormat="1" ht="37.5" outlineLevel="1">
      <c r="A16" s="11" t="s">
        <v>8</v>
      </c>
      <c r="B16" s="7" t="s">
        <v>9</v>
      </c>
      <c r="C16" s="3">
        <v>338.2</v>
      </c>
      <c r="D16" s="3">
        <v>318</v>
      </c>
      <c r="E16" s="3">
        <v>318</v>
      </c>
      <c r="F16" s="3">
        <v>318</v>
      </c>
      <c r="G16" s="3">
        <f t="shared" si="1"/>
        <v>100</v>
      </c>
      <c r="H16" s="3">
        <f t="shared" si="2"/>
        <v>100</v>
      </c>
      <c r="I16" s="32">
        <f t="shared" si="3"/>
        <v>94.027202838557074</v>
      </c>
    </row>
    <row r="17" spans="1:9" s="8" customFormat="1" ht="18.75" hidden="1" outlineLevel="1">
      <c r="A17" s="11" t="s">
        <v>10</v>
      </c>
      <c r="B17" s="7" t="s">
        <v>11</v>
      </c>
      <c r="C17" s="3">
        <v>0</v>
      </c>
      <c r="D17" s="3">
        <v>0</v>
      </c>
      <c r="E17" s="3">
        <v>0</v>
      </c>
      <c r="F17" s="3">
        <v>0</v>
      </c>
      <c r="G17" s="3" t="e">
        <f t="shared" si="1"/>
        <v>#DIV/0!</v>
      </c>
      <c r="H17" s="3" t="e">
        <f t="shared" si="2"/>
        <v>#DIV/0!</v>
      </c>
      <c r="I17" s="32" t="e">
        <f t="shared" si="3"/>
        <v>#DIV/0!</v>
      </c>
    </row>
    <row r="18" spans="1:9" s="8" customFormat="1" ht="56.25" hidden="1" outlineLevel="1">
      <c r="A18" s="11" t="s">
        <v>72</v>
      </c>
      <c r="B18" s="7" t="s">
        <v>73</v>
      </c>
      <c r="C18" s="3"/>
      <c r="D18" s="3"/>
      <c r="E18" s="3"/>
      <c r="F18" s="3"/>
      <c r="G18" s="3" t="e">
        <f t="shared" si="1"/>
        <v>#DIV/0!</v>
      </c>
      <c r="H18" s="3" t="e">
        <f t="shared" si="2"/>
        <v>#DIV/0!</v>
      </c>
      <c r="I18" s="32" t="e">
        <f t="shared" si="3"/>
        <v>#DIV/0!</v>
      </c>
    </row>
    <row r="19" spans="1:9" s="8" customFormat="1" ht="113.25" outlineLevel="1" thickBot="1">
      <c r="A19" s="11" t="s">
        <v>166</v>
      </c>
      <c r="B19" s="74" t="s">
        <v>167</v>
      </c>
      <c r="C19" s="3"/>
      <c r="D19" s="3">
        <v>0.3</v>
      </c>
      <c r="E19" s="3">
        <v>0.3</v>
      </c>
      <c r="F19" s="3">
        <v>0.3</v>
      </c>
      <c r="G19" s="3">
        <f t="shared" si="1"/>
        <v>100</v>
      </c>
      <c r="H19" s="3">
        <f t="shared" si="2"/>
        <v>100</v>
      </c>
      <c r="I19" s="32"/>
    </row>
    <row r="20" spans="1:9" s="8" customFormat="1" ht="18.75" outlineLevel="1">
      <c r="A20" s="11" t="s">
        <v>12</v>
      </c>
      <c r="B20" s="7" t="s">
        <v>13</v>
      </c>
      <c r="C20" s="3">
        <f>C21+C22</f>
        <v>370.3</v>
      </c>
      <c r="D20" s="3">
        <f>D21+D22</f>
        <v>378.9</v>
      </c>
      <c r="E20" s="3">
        <f>E21+E22</f>
        <v>378.9</v>
      </c>
      <c r="F20" s="3">
        <f>F21+F22</f>
        <v>379.3</v>
      </c>
      <c r="G20" s="3">
        <f t="shared" si="1"/>
        <v>100.10556875164953</v>
      </c>
      <c r="H20" s="3">
        <f t="shared" si="2"/>
        <v>100.10556875164953</v>
      </c>
      <c r="I20" s="32">
        <f t="shared" si="3"/>
        <v>102.43046178773967</v>
      </c>
    </row>
    <row r="21" spans="1:9" s="8" customFormat="1" ht="78.75" customHeight="1" outlineLevel="1">
      <c r="A21" s="11" t="s">
        <v>14</v>
      </c>
      <c r="B21" s="7" t="s">
        <v>15</v>
      </c>
      <c r="C21" s="3">
        <v>154.80000000000001</v>
      </c>
      <c r="D21" s="3">
        <v>161.4</v>
      </c>
      <c r="E21" s="3">
        <v>161.4</v>
      </c>
      <c r="F21" s="3">
        <v>161.80000000000001</v>
      </c>
      <c r="G21" s="3">
        <f t="shared" si="1"/>
        <v>100.24783147459728</v>
      </c>
      <c r="H21" s="3">
        <f t="shared" si="2"/>
        <v>100.24783147459728</v>
      </c>
      <c r="I21" s="32">
        <f t="shared" si="3"/>
        <v>104.5219638242894</v>
      </c>
    </row>
    <row r="22" spans="1:9" s="8" customFormat="1" ht="18.75" outlineLevel="1">
      <c r="A22" s="11" t="s">
        <v>16</v>
      </c>
      <c r="B22" s="7" t="s">
        <v>17</v>
      </c>
      <c r="C22" s="3">
        <v>215.5</v>
      </c>
      <c r="D22" s="3">
        <v>217.5</v>
      </c>
      <c r="E22" s="3">
        <v>217.5</v>
      </c>
      <c r="F22" s="3">
        <v>217.5</v>
      </c>
      <c r="G22" s="3">
        <f t="shared" si="1"/>
        <v>100</v>
      </c>
      <c r="H22" s="3">
        <f t="shared" si="2"/>
        <v>100</v>
      </c>
      <c r="I22" s="32">
        <f t="shared" si="3"/>
        <v>100.92807424593968</v>
      </c>
    </row>
    <row r="23" spans="1:9" s="8" customFormat="1" ht="18.75" outlineLevel="1">
      <c r="A23" s="11" t="s">
        <v>18</v>
      </c>
      <c r="B23" s="7" t="s">
        <v>19</v>
      </c>
      <c r="C23" s="3">
        <v>-5.6</v>
      </c>
      <c r="D23" s="3">
        <v>0</v>
      </c>
      <c r="E23" s="3">
        <v>0</v>
      </c>
      <c r="F23" s="3"/>
      <c r="G23" s="3"/>
      <c r="H23" s="3"/>
      <c r="I23" s="32"/>
    </row>
    <row r="24" spans="1:9" s="8" customFormat="1" ht="56.25" hidden="1" outlineLevel="1">
      <c r="A24" s="11" t="s">
        <v>20</v>
      </c>
      <c r="B24" s="7" t="s">
        <v>21</v>
      </c>
      <c r="C24" s="3">
        <v>0</v>
      </c>
      <c r="D24" s="3"/>
      <c r="E24" s="3"/>
      <c r="F24" s="3">
        <v>0</v>
      </c>
      <c r="G24" s="3" t="e">
        <f t="shared" si="1"/>
        <v>#DIV/0!</v>
      </c>
      <c r="H24" s="3" t="e">
        <f t="shared" si="2"/>
        <v>#DIV/0!</v>
      </c>
      <c r="I24" s="32" t="e">
        <f t="shared" si="3"/>
        <v>#DIV/0!</v>
      </c>
    </row>
    <row r="25" spans="1:9" s="8" customFormat="1" ht="79.5" customHeight="1" outlineLevel="1">
      <c r="A25" s="11" t="s">
        <v>22</v>
      </c>
      <c r="B25" s="7" t="s">
        <v>23</v>
      </c>
      <c r="C25" s="3">
        <f>C27+C32+C33+C26</f>
        <v>1153.0999999999999</v>
      </c>
      <c r="D25" s="3">
        <f>D27+D32+D33</f>
        <v>1559.8999999999999</v>
      </c>
      <c r="E25" s="3">
        <f>E27+E32+E33</f>
        <v>1559.8999999999999</v>
      </c>
      <c r="F25" s="3">
        <f>F27+F32+F33+F26</f>
        <v>1575</v>
      </c>
      <c r="G25" s="3">
        <f t="shared" si="1"/>
        <v>100.96801076992116</v>
      </c>
      <c r="H25" s="3">
        <f t="shared" si="2"/>
        <v>100.96801076992116</v>
      </c>
      <c r="I25" s="32">
        <f t="shared" si="3"/>
        <v>136.58832711820313</v>
      </c>
    </row>
    <row r="26" spans="1:9" s="8" customFormat="1" ht="78" hidden="1" customHeight="1" outlineLevel="1">
      <c r="A26" s="11" t="s">
        <v>100</v>
      </c>
      <c r="B26" s="7" t="s">
        <v>101</v>
      </c>
      <c r="C26" s="3">
        <v>0</v>
      </c>
      <c r="D26" s="3"/>
      <c r="E26" s="3"/>
      <c r="F26" s="3">
        <v>0</v>
      </c>
      <c r="G26" s="3" t="e">
        <f t="shared" si="1"/>
        <v>#DIV/0!</v>
      </c>
      <c r="H26" s="3" t="e">
        <f t="shared" si="2"/>
        <v>#DIV/0!</v>
      </c>
      <c r="I26" s="32" t="e">
        <f t="shared" si="3"/>
        <v>#DIV/0!</v>
      </c>
    </row>
    <row r="27" spans="1:9" s="8" customFormat="1" ht="150" outlineLevel="1">
      <c r="A27" s="11" t="s">
        <v>45</v>
      </c>
      <c r="B27" s="7" t="s">
        <v>46</v>
      </c>
      <c r="C27" s="3">
        <v>922.8</v>
      </c>
      <c r="D27" s="3">
        <f>D28+D29+D30+D31</f>
        <v>1167.0999999999999</v>
      </c>
      <c r="E27" s="3">
        <f>E28+E29+E30+E31</f>
        <v>1167.0999999999999</v>
      </c>
      <c r="F27" s="3">
        <f>F28+F29+F30+F31</f>
        <v>1173.5</v>
      </c>
      <c r="G27" s="3">
        <f t="shared" si="1"/>
        <v>100.54836774912177</v>
      </c>
      <c r="H27" s="3">
        <f t="shared" si="2"/>
        <v>100.54836774912177</v>
      </c>
      <c r="I27" s="32">
        <f t="shared" si="3"/>
        <v>127.1673168617252</v>
      </c>
    </row>
    <row r="28" spans="1:9" s="8" customFormat="1" ht="112.5" customHeight="1" outlineLevel="1">
      <c r="A28" s="11" t="s">
        <v>52</v>
      </c>
      <c r="B28" s="7" t="s">
        <v>24</v>
      </c>
      <c r="C28" s="3">
        <v>61.9</v>
      </c>
      <c r="D28" s="3">
        <v>84.7</v>
      </c>
      <c r="E28" s="3">
        <v>84.7</v>
      </c>
      <c r="F28" s="3">
        <v>84.7</v>
      </c>
      <c r="G28" s="3">
        <f t="shared" si="1"/>
        <v>100</v>
      </c>
      <c r="H28" s="3">
        <f t="shared" si="2"/>
        <v>100</v>
      </c>
      <c r="I28" s="32">
        <f t="shared" si="3"/>
        <v>136.83360258481423</v>
      </c>
    </row>
    <row r="29" spans="1:9" s="8" customFormat="1" ht="111" customHeight="1" outlineLevel="1">
      <c r="A29" s="11" t="s">
        <v>25</v>
      </c>
      <c r="B29" s="6" t="s">
        <v>47</v>
      </c>
      <c r="C29" s="34">
        <v>180.6</v>
      </c>
      <c r="D29" s="3">
        <v>223.7</v>
      </c>
      <c r="E29" s="3">
        <v>223.7</v>
      </c>
      <c r="F29" s="3">
        <v>229.5</v>
      </c>
      <c r="G29" s="3">
        <f t="shared" si="1"/>
        <v>102.59275815824766</v>
      </c>
      <c r="H29" s="3">
        <f t="shared" si="2"/>
        <v>102.59275815824766</v>
      </c>
      <c r="I29" s="32">
        <f t="shared" si="3"/>
        <v>127.07641196013289</v>
      </c>
    </row>
    <row r="30" spans="1:9" s="8" customFormat="1" ht="114.75" customHeight="1" outlineLevel="1">
      <c r="A30" s="11" t="s">
        <v>26</v>
      </c>
      <c r="B30" s="7" t="s">
        <v>48</v>
      </c>
      <c r="C30" s="3">
        <v>680.3</v>
      </c>
      <c r="D30" s="3">
        <v>858.7</v>
      </c>
      <c r="E30" s="3">
        <v>858.7</v>
      </c>
      <c r="F30" s="3">
        <v>859.3</v>
      </c>
      <c r="G30" s="3">
        <f t="shared" si="1"/>
        <v>100.06987306393384</v>
      </c>
      <c r="H30" s="3">
        <f t="shared" si="2"/>
        <v>100.06987306393384</v>
      </c>
      <c r="I30" s="32">
        <f t="shared" si="3"/>
        <v>126.31192121123034</v>
      </c>
    </row>
    <row r="31" spans="1:9" s="8" customFormat="1" ht="56.25" hidden="1" outlineLevel="1">
      <c r="A31" s="11" t="s">
        <v>69</v>
      </c>
      <c r="B31" s="7" t="s">
        <v>70</v>
      </c>
      <c r="C31" s="3"/>
      <c r="D31" s="3"/>
      <c r="E31" s="3"/>
      <c r="F31" s="3"/>
      <c r="G31" s="3" t="e">
        <f t="shared" si="1"/>
        <v>#DIV/0!</v>
      </c>
      <c r="H31" s="3" t="e">
        <f t="shared" si="2"/>
        <v>#DIV/0!</v>
      </c>
      <c r="I31" s="32" t="e">
        <f t="shared" si="3"/>
        <v>#DIV/0!</v>
      </c>
    </row>
    <row r="32" spans="1:9" s="8" customFormat="1" ht="75.75" hidden="1" customHeight="1" outlineLevel="1">
      <c r="A32" s="11" t="s">
        <v>27</v>
      </c>
      <c r="B32" s="7" t="s">
        <v>28</v>
      </c>
      <c r="C32" s="3">
        <v>0</v>
      </c>
      <c r="D32" s="3">
        <v>0</v>
      </c>
      <c r="E32" s="3">
        <v>0</v>
      </c>
      <c r="F32" s="3">
        <v>0</v>
      </c>
      <c r="G32" s="3" t="e">
        <f t="shared" si="1"/>
        <v>#DIV/0!</v>
      </c>
      <c r="H32" s="3" t="e">
        <f t="shared" si="2"/>
        <v>#DIV/0!</v>
      </c>
      <c r="I32" s="32" t="e">
        <f t="shared" si="3"/>
        <v>#DIV/0!</v>
      </c>
    </row>
    <row r="33" spans="1:26" s="8" customFormat="1" ht="112.5" outlineLevel="1">
      <c r="A33" s="11" t="s">
        <v>29</v>
      </c>
      <c r="B33" s="7" t="s">
        <v>74</v>
      </c>
      <c r="C33" s="3">
        <v>230.3</v>
      </c>
      <c r="D33" s="3">
        <v>392.8</v>
      </c>
      <c r="E33" s="3">
        <v>392.8</v>
      </c>
      <c r="F33" s="3">
        <v>401.5</v>
      </c>
      <c r="G33" s="3">
        <f t="shared" si="1"/>
        <v>102.21486761710794</v>
      </c>
      <c r="H33" s="3">
        <f t="shared" si="2"/>
        <v>102.21486761710794</v>
      </c>
      <c r="I33" s="32">
        <f t="shared" si="3"/>
        <v>174.33782023447677</v>
      </c>
    </row>
    <row r="34" spans="1:26" s="8" customFormat="1" ht="37.5" outlineLevel="1">
      <c r="A34" s="11" t="s">
        <v>30</v>
      </c>
      <c r="B34" s="10" t="s">
        <v>31</v>
      </c>
      <c r="C34" s="3">
        <f>C35+C36</f>
        <v>240.8</v>
      </c>
      <c r="D34" s="3">
        <f>D35+D36</f>
        <v>217.3</v>
      </c>
      <c r="E34" s="3">
        <f>E35+E36</f>
        <v>217.3</v>
      </c>
      <c r="F34" s="3">
        <f>F35+F36</f>
        <v>217.3</v>
      </c>
      <c r="G34" s="3">
        <f t="shared" si="1"/>
        <v>100</v>
      </c>
      <c r="H34" s="3">
        <f t="shared" si="2"/>
        <v>100</v>
      </c>
      <c r="I34" s="32">
        <f t="shared" si="3"/>
        <v>90.240863787375417</v>
      </c>
    </row>
    <row r="35" spans="1:26" s="8" customFormat="1" ht="37.5" outlineLevel="1">
      <c r="A35" s="11" t="s">
        <v>32</v>
      </c>
      <c r="B35" s="10" t="s">
        <v>33</v>
      </c>
      <c r="C35" s="34">
        <v>240.8</v>
      </c>
      <c r="D35" s="3">
        <v>217.3</v>
      </c>
      <c r="E35" s="3">
        <v>217.3</v>
      </c>
      <c r="F35" s="3">
        <v>217.3</v>
      </c>
      <c r="G35" s="3">
        <f t="shared" si="1"/>
        <v>100</v>
      </c>
      <c r="H35" s="3">
        <f t="shared" si="2"/>
        <v>100</v>
      </c>
      <c r="I35" s="32">
        <f t="shared" si="3"/>
        <v>90.240863787375417</v>
      </c>
    </row>
    <row r="36" spans="1:26" s="8" customFormat="1" ht="35.25" hidden="1" customHeight="1" outlineLevel="1">
      <c r="A36" s="11" t="s">
        <v>58</v>
      </c>
      <c r="B36" s="10" t="s">
        <v>59</v>
      </c>
      <c r="C36" s="26"/>
      <c r="D36" s="3"/>
      <c r="E36" s="3"/>
      <c r="F36" s="3"/>
      <c r="G36" s="3" t="e">
        <f t="shared" si="1"/>
        <v>#DIV/0!</v>
      </c>
      <c r="H36" s="3" t="e">
        <f t="shared" si="2"/>
        <v>#DIV/0!</v>
      </c>
      <c r="I36" s="32" t="e">
        <f t="shared" si="3"/>
        <v>#DIV/0!</v>
      </c>
    </row>
    <row r="37" spans="1:26" s="8" customFormat="1" ht="56.25" hidden="1" outlineLevel="1">
      <c r="A37" s="11" t="s">
        <v>34</v>
      </c>
      <c r="B37" s="10" t="s">
        <v>75</v>
      </c>
      <c r="C37" s="3">
        <v>0</v>
      </c>
      <c r="D37" s="3">
        <v>0</v>
      </c>
      <c r="E37" s="3">
        <v>0</v>
      </c>
      <c r="F37" s="3">
        <v>0</v>
      </c>
      <c r="G37" s="3" t="e">
        <f t="shared" si="1"/>
        <v>#DIV/0!</v>
      </c>
      <c r="H37" s="3" t="e">
        <f t="shared" si="2"/>
        <v>#DIV/0!</v>
      </c>
      <c r="I37" s="32" t="e">
        <f t="shared" si="3"/>
        <v>#DIV/0!</v>
      </c>
    </row>
    <row r="38" spans="1:26" s="8" customFormat="1" ht="57.75" hidden="1" customHeight="1" outlineLevel="1">
      <c r="A38" s="11" t="s">
        <v>50</v>
      </c>
      <c r="B38" s="7" t="s">
        <v>51</v>
      </c>
      <c r="C38" s="3">
        <v>0</v>
      </c>
      <c r="D38" s="9">
        <v>0</v>
      </c>
      <c r="E38" s="9">
        <v>0</v>
      </c>
      <c r="F38" s="9">
        <v>0</v>
      </c>
      <c r="G38" s="3" t="e">
        <f t="shared" si="1"/>
        <v>#DIV/0!</v>
      </c>
      <c r="H38" s="3" t="e">
        <f t="shared" si="2"/>
        <v>#DIV/0!</v>
      </c>
      <c r="I38" s="32" t="e">
        <f t="shared" si="3"/>
        <v>#DIV/0!</v>
      </c>
    </row>
    <row r="39" spans="1:26" s="8" customFormat="1" ht="56.25" hidden="1" outlineLevel="1">
      <c r="A39" s="11" t="s">
        <v>56</v>
      </c>
      <c r="B39" s="10" t="s">
        <v>57</v>
      </c>
      <c r="C39" s="26">
        <v>0</v>
      </c>
      <c r="D39" s="9">
        <v>0</v>
      </c>
      <c r="E39" s="9">
        <v>0</v>
      </c>
      <c r="F39" s="9">
        <v>0</v>
      </c>
      <c r="G39" s="3" t="e">
        <f t="shared" si="1"/>
        <v>#DIV/0!</v>
      </c>
      <c r="H39" s="3" t="e">
        <f t="shared" si="2"/>
        <v>#DIV/0!</v>
      </c>
      <c r="I39" s="32" t="e">
        <f t="shared" si="3"/>
        <v>#DIV/0!</v>
      </c>
    </row>
    <row r="40" spans="1:26" s="8" customFormat="1" ht="37.5" hidden="1" outlineLevel="1">
      <c r="A40" s="11" t="s">
        <v>54</v>
      </c>
      <c r="B40" s="10" t="s">
        <v>55</v>
      </c>
      <c r="C40" s="26">
        <v>0</v>
      </c>
      <c r="D40" s="3">
        <v>0</v>
      </c>
      <c r="E40" s="3">
        <v>0</v>
      </c>
      <c r="F40" s="3">
        <v>0</v>
      </c>
      <c r="G40" s="3" t="e">
        <f t="shared" si="1"/>
        <v>#DIV/0!</v>
      </c>
      <c r="H40" s="3" t="e">
        <f t="shared" si="2"/>
        <v>#DIV/0!</v>
      </c>
      <c r="I40" s="32" t="e">
        <f t="shared" si="3"/>
        <v>#DIV/0!</v>
      </c>
    </row>
    <row r="41" spans="1:26" s="8" customFormat="1" ht="37.5" hidden="1" outlineLevel="1">
      <c r="A41" s="11" t="s">
        <v>35</v>
      </c>
      <c r="B41" s="7" t="s">
        <v>53</v>
      </c>
      <c r="C41" s="3">
        <f>C43+C44+C45+C46+C42</f>
        <v>0</v>
      </c>
      <c r="D41" s="3">
        <f>D43+D44+D45+D46</f>
        <v>0</v>
      </c>
      <c r="E41" s="3">
        <f t="shared" ref="E41:F41" si="5">E43+E44+E45+E46</f>
        <v>0</v>
      </c>
      <c r="F41" s="3">
        <f t="shared" si="5"/>
        <v>0</v>
      </c>
      <c r="G41" s="3" t="e">
        <f t="shared" si="1"/>
        <v>#DIV/0!</v>
      </c>
      <c r="H41" s="3" t="e">
        <f t="shared" si="2"/>
        <v>#DIV/0!</v>
      </c>
      <c r="I41" s="32" t="e">
        <f t="shared" si="3"/>
        <v>#DIV/0!</v>
      </c>
    </row>
    <row r="42" spans="1:26" s="8" customFormat="1" ht="40.5" hidden="1" customHeight="1" outlineLevel="1">
      <c r="A42" s="11" t="s">
        <v>102</v>
      </c>
      <c r="B42" s="7" t="s">
        <v>103</v>
      </c>
      <c r="C42" s="3">
        <v>0</v>
      </c>
      <c r="D42" s="3"/>
      <c r="E42" s="3"/>
      <c r="F42" s="3"/>
      <c r="G42" s="3" t="e">
        <f t="shared" si="1"/>
        <v>#DIV/0!</v>
      </c>
      <c r="H42" s="3" t="e">
        <f t="shared" si="2"/>
        <v>#DIV/0!</v>
      </c>
      <c r="I42" s="32" t="e">
        <f t="shared" si="3"/>
        <v>#DIV/0!</v>
      </c>
    </row>
    <row r="43" spans="1:26" s="8" customFormat="1" ht="129.75" hidden="1" customHeight="1" outlineLevel="1">
      <c r="A43" s="11" t="s">
        <v>49</v>
      </c>
      <c r="B43" s="7" t="s">
        <v>76</v>
      </c>
      <c r="C43" s="3">
        <v>0</v>
      </c>
      <c r="D43" s="3">
        <v>0</v>
      </c>
      <c r="E43" s="3">
        <v>0</v>
      </c>
      <c r="F43" s="3">
        <v>0</v>
      </c>
      <c r="G43" s="3" t="e">
        <f t="shared" si="1"/>
        <v>#DIV/0!</v>
      </c>
      <c r="H43" s="3" t="e">
        <f t="shared" si="2"/>
        <v>#DIV/0!</v>
      </c>
      <c r="I43" s="32" t="e">
        <f t="shared" si="3"/>
        <v>#DIV/0!</v>
      </c>
      <c r="N43" s="21"/>
      <c r="O43" s="21"/>
      <c r="P43" s="21"/>
      <c r="Q43" s="21"/>
      <c r="R43" s="21"/>
      <c r="S43" s="21"/>
      <c r="T43" s="21"/>
    </row>
    <row r="44" spans="1:26" s="8" customFormat="1" ht="75" hidden="1" outlineLevel="1">
      <c r="A44" s="11" t="s">
        <v>36</v>
      </c>
      <c r="B44" s="7" t="s">
        <v>37</v>
      </c>
      <c r="C44" s="3">
        <v>0</v>
      </c>
      <c r="D44" s="3">
        <v>0</v>
      </c>
      <c r="E44" s="3">
        <v>0</v>
      </c>
      <c r="F44" s="3">
        <v>0</v>
      </c>
      <c r="G44" s="3" t="e">
        <f t="shared" si="1"/>
        <v>#DIV/0!</v>
      </c>
      <c r="H44" s="3" t="e">
        <f t="shared" si="2"/>
        <v>#DIV/0!</v>
      </c>
      <c r="I44" s="32" t="e">
        <f t="shared" si="3"/>
        <v>#DIV/0!</v>
      </c>
      <c r="N44" s="21"/>
      <c r="O44" s="21"/>
      <c r="P44" s="21"/>
      <c r="Q44" s="21"/>
      <c r="R44" s="21"/>
      <c r="S44" s="21"/>
      <c r="T44" s="21"/>
    </row>
    <row r="45" spans="1:26" s="8" customFormat="1" ht="76.5" hidden="1" customHeight="1" outlineLevel="1">
      <c r="A45" s="11" t="s">
        <v>96</v>
      </c>
      <c r="B45" s="22" t="s">
        <v>98</v>
      </c>
      <c r="C45" s="27">
        <v>0</v>
      </c>
      <c r="D45" s="3">
        <v>0</v>
      </c>
      <c r="E45" s="3">
        <v>0</v>
      </c>
      <c r="F45" s="3">
        <v>0</v>
      </c>
      <c r="G45" s="3" t="e">
        <f t="shared" si="1"/>
        <v>#DIV/0!</v>
      </c>
      <c r="H45" s="3" t="e">
        <f t="shared" si="2"/>
        <v>#DIV/0!</v>
      </c>
      <c r="I45" s="32" t="e">
        <f t="shared" si="3"/>
        <v>#DIV/0!</v>
      </c>
    </row>
    <row r="46" spans="1:26" s="8" customFormat="1" ht="114" hidden="1" customHeight="1" outlineLevel="1">
      <c r="A46" s="11" t="s">
        <v>97</v>
      </c>
      <c r="B46" s="22" t="s">
        <v>99</v>
      </c>
      <c r="C46" s="28"/>
      <c r="D46" s="3">
        <v>0</v>
      </c>
      <c r="E46" s="3">
        <v>0</v>
      </c>
      <c r="F46" s="3">
        <v>0</v>
      </c>
      <c r="G46" s="3" t="e">
        <f t="shared" si="1"/>
        <v>#DIV/0!</v>
      </c>
      <c r="H46" s="3" t="e">
        <f t="shared" si="2"/>
        <v>#DIV/0!</v>
      </c>
      <c r="I46" s="32" t="e">
        <f t="shared" si="3"/>
        <v>#DIV/0!</v>
      </c>
    </row>
    <row r="47" spans="1:26" s="8" customFormat="1" ht="40.5" customHeight="1" outlineLevel="1">
      <c r="A47" s="11" t="s">
        <v>35</v>
      </c>
      <c r="B47" s="66" t="s">
        <v>53</v>
      </c>
      <c r="C47" s="28">
        <v>2757.8</v>
      </c>
      <c r="D47" s="3">
        <v>355.8</v>
      </c>
      <c r="E47" s="3">
        <v>355.8</v>
      </c>
      <c r="F47" s="3">
        <v>355.8</v>
      </c>
      <c r="G47" s="3">
        <f t="shared" si="1"/>
        <v>100</v>
      </c>
      <c r="H47" s="3">
        <f t="shared" si="2"/>
        <v>100</v>
      </c>
      <c r="I47" s="32"/>
    </row>
    <row r="48" spans="1:26" s="8" customFormat="1" ht="19.5" customHeight="1" outlineLevel="1">
      <c r="A48" s="11" t="s">
        <v>38</v>
      </c>
      <c r="B48" s="7" t="s">
        <v>39</v>
      </c>
      <c r="C48" s="3">
        <v>212.6</v>
      </c>
      <c r="D48" s="3">
        <v>176.2</v>
      </c>
      <c r="E48" s="3">
        <v>176.2</v>
      </c>
      <c r="F48" s="3">
        <v>176.2</v>
      </c>
      <c r="G48" s="3">
        <f t="shared" si="1"/>
        <v>100</v>
      </c>
      <c r="H48" s="3">
        <f t="shared" si="2"/>
        <v>100</v>
      </c>
      <c r="I48" s="32">
        <f t="shared" si="3"/>
        <v>82.878645343367822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s="8" customFormat="1" ht="18.75" outlineLevel="1">
      <c r="A49" s="11" t="s">
        <v>40</v>
      </c>
      <c r="B49" s="7" t="s">
        <v>95</v>
      </c>
      <c r="C49" s="3">
        <v>0</v>
      </c>
      <c r="D49" s="3">
        <v>0</v>
      </c>
      <c r="E49" s="3">
        <v>0</v>
      </c>
      <c r="F49" s="3">
        <v>0</v>
      </c>
      <c r="G49" s="3"/>
      <c r="H49" s="3"/>
      <c r="I49" s="3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8.75">
      <c r="A50" s="11" t="s">
        <v>77</v>
      </c>
      <c r="B50" s="12" t="s">
        <v>78</v>
      </c>
      <c r="C50" s="13">
        <f>C51</f>
        <v>81547</v>
      </c>
      <c r="D50" s="13">
        <f>D51</f>
        <v>90557.7</v>
      </c>
      <c r="E50" s="13">
        <f>E51</f>
        <v>90557.7</v>
      </c>
      <c r="F50" s="13">
        <f>F51</f>
        <v>90006.099999999991</v>
      </c>
      <c r="G50" s="3">
        <f t="shared" si="1"/>
        <v>99.390885590071292</v>
      </c>
      <c r="H50" s="3">
        <f t="shared" si="2"/>
        <v>99.390885590071292</v>
      </c>
      <c r="I50" s="32">
        <f t="shared" si="3"/>
        <v>110.37328166578781</v>
      </c>
    </row>
    <row r="51" spans="1:26" ht="56.25">
      <c r="A51" s="11" t="s">
        <v>79</v>
      </c>
      <c r="B51" s="14" t="s">
        <v>80</v>
      </c>
      <c r="C51" s="15">
        <f>C52+C53+C54+C55+C66+C67+C69+C74+C75+C77+C78+C79+C80+C82+C83+C84+C85+C86+C87+C88+C89+C90+C91+C109+C110+C115</f>
        <v>81547</v>
      </c>
      <c r="D51" s="15">
        <f>D52+D53+D55+D70+D71+D72+D73+D74+D75+D77+D78+D79+D80+D82+D83+D84+D85+D86+D87+D88+D89+D90+D91+D111+D112+D113</f>
        <v>90557.7</v>
      </c>
      <c r="E51" s="15">
        <f>E52+E53+E55+E70+E71+E72+E73+E74+E75+E77+E78+E79+E80+E82+E83+E84+E85+E86+E87+E88+E89+E90+E91+E111+E112+E113</f>
        <v>90557.7</v>
      </c>
      <c r="F51" s="15">
        <f>F52+F53+F55+F70+F71+F72+F73+F74+F75+F77+F78+F79+F80+F82+F83+F84+F85+F86+F87+F88+F89+F90+F91+F111+F112+F113</f>
        <v>90006.099999999991</v>
      </c>
      <c r="G51" s="3">
        <f t="shared" si="1"/>
        <v>99.390885590071292</v>
      </c>
      <c r="H51" s="3">
        <f t="shared" si="2"/>
        <v>99.390885590071292</v>
      </c>
      <c r="I51" s="32">
        <f t="shared" si="3"/>
        <v>110.37328166578781</v>
      </c>
    </row>
    <row r="52" spans="1:26" ht="56.25">
      <c r="A52" s="11" t="s">
        <v>108</v>
      </c>
      <c r="B52" s="10" t="s">
        <v>81</v>
      </c>
      <c r="C52" s="26">
        <v>110.3</v>
      </c>
      <c r="D52" s="3">
        <v>118.2</v>
      </c>
      <c r="E52" s="3">
        <v>118.2</v>
      </c>
      <c r="F52" s="3">
        <v>118.2</v>
      </c>
      <c r="G52" s="3">
        <f t="shared" si="1"/>
        <v>100</v>
      </c>
      <c r="H52" s="3">
        <f t="shared" si="2"/>
        <v>100</v>
      </c>
      <c r="I52" s="32">
        <f t="shared" si="3"/>
        <v>107.1622846781505</v>
      </c>
    </row>
    <row r="53" spans="1:26" ht="72" customHeight="1">
      <c r="A53" s="11" t="s">
        <v>109</v>
      </c>
      <c r="B53" s="35" t="s">
        <v>110</v>
      </c>
      <c r="C53" s="26">
        <v>23235.5</v>
      </c>
      <c r="D53" s="3">
        <v>24251.1</v>
      </c>
      <c r="E53" s="16">
        <v>24251.1</v>
      </c>
      <c r="F53" s="16">
        <v>24251.1</v>
      </c>
      <c r="G53" s="3">
        <f t="shared" si="1"/>
        <v>100</v>
      </c>
      <c r="H53" s="3">
        <f t="shared" si="2"/>
        <v>100</v>
      </c>
      <c r="I53" s="32">
        <f t="shared" si="3"/>
        <v>104.37089797938499</v>
      </c>
    </row>
    <row r="54" spans="1:26" ht="60.75" customHeight="1">
      <c r="A54" s="11" t="s">
        <v>111</v>
      </c>
      <c r="B54" s="36" t="s">
        <v>82</v>
      </c>
      <c r="C54" s="26">
        <v>846.2</v>
      </c>
      <c r="D54" s="3"/>
      <c r="E54" s="16"/>
      <c r="F54" s="16"/>
      <c r="G54" s="3"/>
      <c r="H54" s="3"/>
      <c r="I54" s="32"/>
    </row>
    <row r="55" spans="1:26" ht="77.25" customHeight="1">
      <c r="A55" s="11" t="s">
        <v>112</v>
      </c>
      <c r="B55" s="37" t="s">
        <v>113</v>
      </c>
      <c r="C55" s="26">
        <v>31784</v>
      </c>
      <c r="D55" s="3">
        <v>27339</v>
      </c>
      <c r="E55" s="16">
        <v>27339</v>
      </c>
      <c r="F55" s="16">
        <v>27339</v>
      </c>
      <c r="G55" s="3">
        <f t="shared" si="1"/>
        <v>100</v>
      </c>
      <c r="H55" s="3">
        <f t="shared" si="2"/>
        <v>100</v>
      </c>
      <c r="I55" s="32">
        <f t="shared" si="3"/>
        <v>86.014976088598033</v>
      </c>
    </row>
    <row r="56" spans="1:26" ht="39" hidden="1" customHeight="1">
      <c r="A56" s="11"/>
      <c r="B56" s="10"/>
      <c r="C56" s="16"/>
      <c r="D56" s="3"/>
      <c r="E56" s="16"/>
      <c r="F56" s="16"/>
      <c r="G56" s="3" t="e">
        <f t="shared" si="1"/>
        <v>#DIV/0!</v>
      </c>
      <c r="H56" s="3" t="e">
        <f t="shared" si="2"/>
        <v>#DIV/0!</v>
      </c>
      <c r="I56" s="32" t="e">
        <f t="shared" si="3"/>
        <v>#DIV/0!</v>
      </c>
    </row>
    <row r="57" spans="1:26" ht="18.75" hidden="1">
      <c r="A57" s="11"/>
      <c r="B57" s="10"/>
      <c r="C57" s="16"/>
      <c r="D57" s="3"/>
      <c r="E57" s="16"/>
      <c r="F57" s="16"/>
      <c r="G57" s="3" t="e">
        <f t="shared" si="1"/>
        <v>#DIV/0!</v>
      </c>
      <c r="H57" s="3" t="e">
        <f t="shared" si="2"/>
        <v>#DIV/0!</v>
      </c>
      <c r="I57" s="32" t="e">
        <f t="shared" si="3"/>
        <v>#DIV/0!</v>
      </c>
    </row>
    <row r="58" spans="1:26" ht="76.5" hidden="1" customHeight="1">
      <c r="A58" s="11"/>
      <c r="B58" s="10"/>
      <c r="C58" s="16"/>
      <c r="D58" s="3"/>
      <c r="E58" s="16"/>
      <c r="F58" s="16"/>
      <c r="G58" s="3" t="e">
        <f t="shared" si="1"/>
        <v>#DIV/0!</v>
      </c>
      <c r="H58" s="3" t="e">
        <f t="shared" si="2"/>
        <v>#DIV/0!</v>
      </c>
      <c r="I58" s="32" t="e">
        <f t="shared" si="3"/>
        <v>#DIV/0!</v>
      </c>
    </row>
    <row r="59" spans="1:26" ht="39" hidden="1" customHeight="1">
      <c r="A59" s="11"/>
      <c r="B59" s="10"/>
      <c r="C59" s="16"/>
      <c r="D59" s="3"/>
      <c r="E59" s="16"/>
      <c r="F59" s="16"/>
      <c r="G59" s="3" t="e">
        <f t="shared" si="1"/>
        <v>#DIV/0!</v>
      </c>
      <c r="H59" s="3" t="e">
        <f t="shared" si="2"/>
        <v>#DIV/0!</v>
      </c>
      <c r="I59" s="32" t="e">
        <f t="shared" si="3"/>
        <v>#DIV/0!</v>
      </c>
    </row>
    <row r="60" spans="1:26" ht="96.75" hidden="1" customHeight="1">
      <c r="A60" s="11"/>
      <c r="B60" s="10"/>
      <c r="C60" s="26"/>
      <c r="D60" s="3"/>
      <c r="E60" s="16"/>
      <c r="F60" s="16"/>
      <c r="G60" s="3" t="e">
        <f t="shared" si="1"/>
        <v>#DIV/0!</v>
      </c>
      <c r="H60" s="3" t="e">
        <f t="shared" si="2"/>
        <v>#DIV/0!</v>
      </c>
      <c r="I60" s="32" t="e">
        <f t="shared" si="3"/>
        <v>#DIV/0!</v>
      </c>
    </row>
    <row r="61" spans="1:26" ht="75.75" hidden="1" customHeight="1">
      <c r="A61" s="11"/>
      <c r="B61" s="10"/>
      <c r="C61" s="16"/>
      <c r="D61" s="3"/>
      <c r="E61" s="16"/>
      <c r="F61" s="16"/>
      <c r="G61" s="3" t="e">
        <f t="shared" si="1"/>
        <v>#DIV/0!</v>
      </c>
      <c r="H61" s="3" t="e">
        <f t="shared" si="2"/>
        <v>#DIV/0!</v>
      </c>
      <c r="I61" s="32" t="e">
        <f t="shared" si="3"/>
        <v>#DIV/0!</v>
      </c>
    </row>
    <row r="62" spans="1:26" ht="95.25" hidden="1" customHeight="1">
      <c r="A62" s="11"/>
      <c r="B62" s="10"/>
      <c r="C62" s="26"/>
      <c r="D62" s="3"/>
      <c r="E62" s="16"/>
      <c r="F62" s="16"/>
      <c r="G62" s="3" t="e">
        <f t="shared" si="1"/>
        <v>#DIV/0!</v>
      </c>
      <c r="H62" s="3" t="e">
        <f t="shared" si="2"/>
        <v>#DIV/0!</v>
      </c>
      <c r="I62" s="32" t="e">
        <f t="shared" si="3"/>
        <v>#DIV/0!</v>
      </c>
    </row>
    <row r="63" spans="1:26" ht="153" hidden="1" customHeight="1">
      <c r="A63" s="11"/>
      <c r="B63" s="10"/>
      <c r="C63" s="29"/>
      <c r="D63" s="3"/>
      <c r="E63" s="16"/>
      <c r="F63" s="16"/>
      <c r="G63" s="3" t="e">
        <f t="shared" si="1"/>
        <v>#DIV/0!</v>
      </c>
      <c r="H63" s="3" t="e">
        <f t="shared" si="2"/>
        <v>#DIV/0!</v>
      </c>
      <c r="I63" s="32" t="e">
        <f t="shared" si="3"/>
        <v>#DIV/0!</v>
      </c>
    </row>
    <row r="64" spans="1:26" ht="57.75" hidden="1" customHeight="1">
      <c r="A64" s="39"/>
      <c r="B64" s="40"/>
      <c r="C64" s="58"/>
      <c r="D64" s="58"/>
      <c r="E64" s="58"/>
      <c r="F64" s="58"/>
      <c r="G64" s="3" t="e">
        <f t="shared" si="1"/>
        <v>#DIV/0!</v>
      </c>
      <c r="H64" s="3" t="e">
        <f t="shared" si="2"/>
        <v>#DIV/0!</v>
      </c>
      <c r="I64" s="32" t="e">
        <f t="shared" si="3"/>
        <v>#DIV/0!</v>
      </c>
    </row>
    <row r="65" spans="1:9" ht="57.75" hidden="1" customHeight="1">
      <c r="A65" s="39"/>
      <c r="B65" s="40"/>
      <c r="C65" s="58"/>
      <c r="D65" s="58"/>
      <c r="E65" s="58"/>
      <c r="F65" s="58"/>
      <c r="G65" s="3" t="e">
        <f t="shared" si="1"/>
        <v>#DIV/0!</v>
      </c>
      <c r="H65" s="3" t="e">
        <f t="shared" si="2"/>
        <v>#DIV/0!</v>
      </c>
      <c r="I65" s="32" t="e">
        <f t="shared" si="3"/>
        <v>#DIV/0!</v>
      </c>
    </row>
    <row r="66" spans="1:9" ht="77.25" customHeight="1">
      <c r="A66" s="41" t="s">
        <v>154</v>
      </c>
      <c r="B66" s="62" t="s">
        <v>155</v>
      </c>
      <c r="C66" s="3">
        <v>2758</v>
      </c>
      <c r="D66" s="3"/>
      <c r="E66" s="3"/>
      <c r="F66" s="3"/>
      <c r="G66" s="3"/>
      <c r="H66" s="3"/>
      <c r="I66" s="32"/>
    </row>
    <row r="67" spans="1:9" ht="81" hidden="1" customHeight="1">
      <c r="A67" s="67" t="s">
        <v>148</v>
      </c>
      <c r="B67" s="62" t="s">
        <v>150</v>
      </c>
      <c r="C67" s="3"/>
      <c r="D67" s="3">
        <v>0</v>
      </c>
      <c r="E67" s="3">
        <v>0</v>
      </c>
      <c r="F67" s="3">
        <v>0</v>
      </c>
      <c r="G67" s="3"/>
      <c r="H67" s="3"/>
      <c r="I67" s="32" t="e">
        <f t="shared" si="3"/>
        <v>#DIV/0!</v>
      </c>
    </row>
    <row r="68" spans="1:9" ht="81" hidden="1" customHeight="1">
      <c r="A68" s="8"/>
      <c r="B68" s="62"/>
      <c r="C68" s="3"/>
      <c r="D68" s="3"/>
      <c r="E68" s="3"/>
      <c r="F68" s="3"/>
      <c r="G68" s="3" t="e">
        <f t="shared" si="1"/>
        <v>#DIV/0!</v>
      </c>
      <c r="H68" s="3" t="e">
        <f t="shared" si="2"/>
        <v>#DIV/0!</v>
      </c>
      <c r="I68" s="32" t="e">
        <f t="shared" si="3"/>
        <v>#DIV/0!</v>
      </c>
    </row>
    <row r="69" spans="1:9" ht="112.5" hidden="1" customHeight="1">
      <c r="A69" s="67" t="s">
        <v>149</v>
      </c>
      <c r="B69" s="46" t="s">
        <v>151</v>
      </c>
      <c r="C69" s="3"/>
      <c r="D69" s="3">
        <v>0</v>
      </c>
      <c r="E69" s="3">
        <v>0</v>
      </c>
      <c r="F69" s="3">
        <v>0</v>
      </c>
      <c r="G69" s="3"/>
      <c r="H69" s="3"/>
      <c r="I69" s="32" t="e">
        <f t="shared" si="3"/>
        <v>#DIV/0!</v>
      </c>
    </row>
    <row r="70" spans="1:9" ht="80.25" customHeight="1">
      <c r="A70" s="41" t="s">
        <v>168</v>
      </c>
      <c r="B70" s="62" t="s">
        <v>172</v>
      </c>
      <c r="C70" s="3"/>
      <c r="D70" s="3">
        <v>307</v>
      </c>
      <c r="E70" s="3">
        <v>307</v>
      </c>
      <c r="F70" s="3">
        <v>307</v>
      </c>
      <c r="G70" s="3">
        <f t="shared" si="1"/>
        <v>100</v>
      </c>
      <c r="H70" s="3">
        <f t="shared" si="2"/>
        <v>100</v>
      </c>
      <c r="I70" s="32"/>
    </row>
    <row r="71" spans="1:9" ht="75.75" customHeight="1">
      <c r="A71" s="41" t="s">
        <v>169</v>
      </c>
      <c r="B71" s="62" t="s">
        <v>173</v>
      </c>
      <c r="C71" s="3"/>
      <c r="D71" s="3">
        <v>859.7</v>
      </c>
      <c r="E71" s="3">
        <v>859.7</v>
      </c>
      <c r="F71" s="3">
        <v>855.4</v>
      </c>
      <c r="G71" s="3">
        <f t="shared" si="1"/>
        <v>99.499825520530408</v>
      </c>
      <c r="H71" s="3">
        <f t="shared" si="2"/>
        <v>99.499825520530408</v>
      </c>
      <c r="I71" s="32"/>
    </row>
    <row r="72" spans="1:9" ht="61.5" customHeight="1">
      <c r="A72" s="41" t="s">
        <v>170</v>
      </c>
      <c r="B72" s="62" t="s">
        <v>174</v>
      </c>
      <c r="C72" s="3"/>
      <c r="D72" s="3">
        <v>1513</v>
      </c>
      <c r="E72" s="3">
        <v>1513</v>
      </c>
      <c r="F72" s="3">
        <v>978.6</v>
      </c>
      <c r="G72" s="3">
        <f t="shared" si="1"/>
        <v>64.679444811632521</v>
      </c>
      <c r="H72" s="3">
        <f t="shared" si="2"/>
        <v>64.679444811632521</v>
      </c>
      <c r="I72" s="32"/>
    </row>
    <row r="73" spans="1:9" ht="112.5" customHeight="1" thickBot="1">
      <c r="A73" s="41" t="s">
        <v>171</v>
      </c>
      <c r="B73" s="75" t="s">
        <v>175</v>
      </c>
      <c r="C73" s="3"/>
      <c r="D73" s="3">
        <v>1500</v>
      </c>
      <c r="E73" s="3">
        <v>1500</v>
      </c>
      <c r="F73" s="3">
        <v>1500</v>
      </c>
      <c r="G73" s="3">
        <f t="shared" si="1"/>
        <v>100</v>
      </c>
      <c r="H73" s="3">
        <f t="shared" si="2"/>
        <v>100</v>
      </c>
      <c r="I73" s="32"/>
    </row>
    <row r="74" spans="1:9" ht="98.25" customHeight="1">
      <c r="A74" s="67" t="s">
        <v>178</v>
      </c>
      <c r="B74" s="42" t="s">
        <v>152</v>
      </c>
      <c r="C74" s="3">
        <v>0.5</v>
      </c>
      <c r="D74" s="3">
        <v>0.3</v>
      </c>
      <c r="E74" s="3">
        <v>0.3</v>
      </c>
      <c r="F74" s="3">
        <v>0.3</v>
      </c>
      <c r="G74" s="3">
        <f t="shared" si="1"/>
        <v>100</v>
      </c>
      <c r="H74" s="3">
        <f t="shared" si="2"/>
        <v>100</v>
      </c>
      <c r="I74" s="32">
        <f t="shared" si="3"/>
        <v>60</v>
      </c>
    </row>
    <row r="75" spans="1:9" ht="73.5" customHeight="1">
      <c r="A75" s="67" t="s">
        <v>177</v>
      </c>
      <c r="B75" s="42" t="s">
        <v>114</v>
      </c>
      <c r="C75" s="3">
        <v>67.7</v>
      </c>
      <c r="D75" s="43">
        <v>73.5</v>
      </c>
      <c r="E75" s="3">
        <v>73.5</v>
      </c>
      <c r="F75" s="3">
        <v>73.5</v>
      </c>
      <c r="G75" s="3">
        <f t="shared" si="1"/>
        <v>100</v>
      </c>
      <c r="H75" s="3">
        <f t="shared" si="2"/>
        <v>100</v>
      </c>
      <c r="I75" s="32">
        <f t="shared" si="3"/>
        <v>108.56720827178729</v>
      </c>
    </row>
    <row r="76" spans="1:9" ht="95.25" hidden="1" customHeight="1">
      <c r="A76" s="41"/>
      <c r="B76" s="42"/>
      <c r="C76" s="3"/>
      <c r="D76" s="43"/>
      <c r="E76" s="3"/>
      <c r="F76" s="3"/>
      <c r="G76" s="3" t="e">
        <f t="shared" si="1"/>
        <v>#DIV/0!</v>
      </c>
      <c r="H76" s="3" t="e">
        <f t="shared" si="2"/>
        <v>#DIV/0!</v>
      </c>
      <c r="I76" s="32" t="e">
        <f t="shared" si="3"/>
        <v>#DIV/0!</v>
      </c>
    </row>
    <row r="77" spans="1:9" ht="74.25" customHeight="1">
      <c r="A77" s="41" t="s">
        <v>115</v>
      </c>
      <c r="B77" s="44" t="s">
        <v>116</v>
      </c>
      <c r="C77" s="43">
        <v>11226.1</v>
      </c>
      <c r="D77" s="43">
        <v>13151.7</v>
      </c>
      <c r="E77" s="43">
        <v>13151.7</v>
      </c>
      <c r="F77" s="3">
        <v>13151.7</v>
      </c>
      <c r="G77" s="3">
        <f t="shared" ref="G77:G117" si="6">F77/D77*100</f>
        <v>100</v>
      </c>
      <c r="H77" s="3">
        <f t="shared" ref="H77:H117" si="7">F77/E77*100</f>
        <v>100</v>
      </c>
      <c r="I77" s="32">
        <f t="shared" ref="I77:I117" si="8">F77/C77*100</f>
        <v>117.15288479525393</v>
      </c>
    </row>
    <row r="78" spans="1:9" ht="94.5" customHeight="1">
      <c r="A78" s="41" t="s">
        <v>117</v>
      </c>
      <c r="B78" s="46" t="s">
        <v>118</v>
      </c>
      <c r="C78" s="43">
        <v>203.8</v>
      </c>
      <c r="D78" s="43">
        <v>210.7</v>
      </c>
      <c r="E78" s="43">
        <v>210.7</v>
      </c>
      <c r="F78" s="3">
        <v>210.7</v>
      </c>
      <c r="G78" s="3">
        <f t="shared" si="6"/>
        <v>100</v>
      </c>
      <c r="H78" s="3">
        <f t="shared" si="7"/>
        <v>100</v>
      </c>
      <c r="I78" s="32">
        <f t="shared" si="8"/>
        <v>103.38567222767419</v>
      </c>
    </row>
    <row r="79" spans="1:9" ht="134.25" customHeight="1">
      <c r="A79" s="41" t="s">
        <v>119</v>
      </c>
      <c r="B79" s="47" t="s">
        <v>120</v>
      </c>
      <c r="C79" s="43">
        <v>195.2</v>
      </c>
      <c r="D79" s="43">
        <v>202.1</v>
      </c>
      <c r="E79" s="43">
        <v>202.1</v>
      </c>
      <c r="F79" s="3">
        <v>202.1</v>
      </c>
      <c r="G79" s="3">
        <f t="shared" si="6"/>
        <v>100</v>
      </c>
      <c r="H79" s="3">
        <f t="shared" si="7"/>
        <v>100</v>
      </c>
      <c r="I79" s="32">
        <f t="shared" si="8"/>
        <v>103.53483606557377</v>
      </c>
    </row>
    <row r="80" spans="1:9" ht="196.5" customHeight="1">
      <c r="A80" s="41" t="s">
        <v>121</v>
      </c>
      <c r="B80" s="62" t="s">
        <v>176</v>
      </c>
      <c r="C80" s="43">
        <v>185</v>
      </c>
      <c r="D80" s="59">
        <v>191.8</v>
      </c>
      <c r="E80" s="59">
        <v>191.8</v>
      </c>
      <c r="F80" s="3">
        <v>191.8</v>
      </c>
      <c r="G80" s="3">
        <f t="shared" si="6"/>
        <v>100</v>
      </c>
      <c r="H80" s="3">
        <f t="shared" si="7"/>
        <v>100</v>
      </c>
      <c r="I80" s="32">
        <f t="shared" si="8"/>
        <v>103.67567567567568</v>
      </c>
    </row>
    <row r="81" spans="1:9" ht="15" hidden="1" customHeight="1">
      <c r="A81" s="41"/>
      <c r="B81" s="46"/>
      <c r="C81" s="43"/>
      <c r="D81" s="50"/>
      <c r="E81" s="43"/>
      <c r="F81" s="3"/>
      <c r="G81" s="3" t="e">
        <f t="shared" si="6"/>
        <v>#DIV/0!</v>
      </c>
      <c r="H81" s="3" t="e">
        <f t="shared" si="7"/>
        <v>#DIV/0!</v>
      </c>
      <c r="I81" s="32" t="e">
        <f t="shared" si="8"/>
        <v>#DIV/0!</v>
      </c>
    </row>
    <row r="82" spans="1:9" ht="93.75" customHeight="1">
      <c r="A82" s="41" t="s">
        <v>122</v>
      </c>
      <c r="B82" s="44" t="s">
        <v>123</v>
      </c>
      <c r="C82" s="63">
        <v>197</v>
      </c>
      <c r="D82" s="43">
        <v>203.9</v>
      </c>
      <c r="E82" s="43">
        <v>203.9</v>
      </c>
      <c r="F82" s="3">
        <v>203.9</v>
      </c>
      <c r="G82" s="3">
        <f t="shared" si="6"/>
        <v>100</v>
      </c>
      <c r="H82" s="3">
        <f t="shared" si="7"/>
        <v>100</v>
      </c>
      <c r="I82" s="32">
        <f t="shared" si="8"/>
        <v>103.502538071066</v>
      </c>
    </row>
    <row r="83" spans="1:9" ht="112.5">
      <c r="A83" s="41" t="s">
        <v>124</v>
      </c>
      <c r="B83" s="48" t="s">
        <v>125</v>
      </c>
      <c r="C83" s="64">
        <v>621.29999999999995</v>
      </c>
      <c r="D83" s="43">
        <v>641.70000000000005</v>
      </c>
      <c r="E83" s="43">
        <v>641.70000000000005</v>
      </c>
      <c r="F83" s="3">
        <v>641.70000000000005</v>
      </c>
      <c r="G83" s="3">
        <f t="shared" si="6"/>
        <v>100</v>
      </c>
      <c r="H83" s="3">
        <f t="shared" si="7"/>
        <v>100</v>
      </c>
      <c r="I83" s="32">
        <f t="shared" si="8"/>
        <v>103.28343795267989</v>
      </c>
    </row>
    <row r="84" spans="1:9" ht="149.25" customHeight="1">
      <c r="A84" s="41" t="s">
        <v>126</v>
      </c>
      <c r="B84" s="48" t="s">
        <v>83</v>
      </c>
      <c r="C84" s="64">
        <v>22.1</v>
      </c>
      <c r="D84" s="43">
        <v>24.1</v>
      </c>
      <c r="E84" s="43">
        <v>24.1</v>
      </c>
      <c r="F84" s="3">
        <v>24.1</v>
      </c>
      <c r="G84" s="3">
        <f t="shared" si="6"/>
        <v>100</v>
      </c>
      <c r="H84" s="3">
        <f t="shared" si="7"/>
        <v>100</v>
      </c>
      <c r="I84" s="32">
        <f t="shared" si="8"/>
        <v>109.0497737556561</v>
      </c>
    </row>
    <row r="85" spans="1:9" ht="94.5" customHeight="1">
      <c r="A85" s="41" t="s">
        <v>127</v>
      </c>
      <c r="B85" s="48" t="s">
        <v>128</v>
      </c>
      <c r="C85" s="64">
        <v>354.7</v>
      </c>
      <c r="D85" s="43">
        <v>313.89999999999998</v>
      </c>
      <c r="E85" s="43">
        <v>313.89999999999998</v>
      </c>
      <c r="F85" s="3">
        <v>313.89999999999998</v>
      </c>
      <c r="G85" s="3">
        <f t="shared" si="6"/>
        <v>100</v>
      </c>
      <c r="H85" s="3">
        <f t="shared" si="7"/>
        <v>100</v>
      </c>
      <c r="I85" s="32">
        <f t="shared" si="8"/>
        <v>88.497321680293211</v>
      </c>
    </row>
    <row r="86" spans="1:9" ht="75" customHeight="1">
      <c r="A86" s="41" t="s">
        <v>129</v>
      </c>
      <c r="B86" s="46" t="s">
        <v>130</v>
      </c>
      <c r="C86" s="43">
        <v>195</v>
      </c>
      <c r="D86" s="43">
        <v>201.8</v>
      </c>
      <c r="E86" s="43">
        <v>201.8</v>
      </c>
      <c r="F86" s="3">
        <v>201.8</v>
      </c>
      <c r="G86" s="3">
        <f t="shared" si="6"/>
        <v>100</v>
      </c>
      <c r="H86" s="3">
        <f t="shared" si="7"/>
        <v>100</v>
      </c>
      <c r="I86" s="32">
        <f t="shared" si="8"/>
        <v>103.48717948717949</v>
      </c>
    </row>
    <row r="87" spans="1:9" ht="93.75" customHeight="1">
      <c r="A87" s="41" t="s">
        <v>131</v>
      </c>
      <c r="B87" s="46" t="s">
        <v>132</v>
      </c>
      <c r="C87" s="43">
        <v>207</v>
      </c>
      <c r="D87" s="43">
        <v>137.1</v>
      </c>
      <c r="E87" s="43">
        <v>137.1</v>
      </c>
      <c r="F87" s="3">
        <v>124.2</v>
      </c>
      <c r="G87" s="3">
        <f t="shared" si="6"/>
        <v>90.590809628008756</v>
      </c>
      <c r="H87" s="3">
        <f t="shared" si="7"/>
        <v>90.590809628008756</v>
      </c>
      <c r="I87" s="32">
        <f t="shared" si="8"/>
        <v>60</v>
      </c>
    </row>
    <row r="88" spans="1:9" ht="114" customHeight="1">
      <c r="A88" s="41" t="s">
        <v>133</v>
      </c>
      <c r="B88" s="46" t="s">
        <v>134</v>
      </c>
      <c r="C88" s="43">
        <v>213</v>
      </c>
      <c r="D88" s="43">
        <v>204.4</v>
      </c>
      <c r="E88" s="43">
        <v>204.4</v>
      </c>
      <c r="F88" s="3">
        <v>204.4</v>
      </c>
      <c r="G88" s="3">
        <f t="shared" si="6"/>
        <v>100</v>
      </c>
      <c r="H88" s="3">
        <f t="shared" si="7"/>
        <v>100</v>
      </c>
      <c r="I88" s="32">
        <f t="shared" si="8"/>
        <v>95.962441314553999</v>
      </c>
    </row>
    <row r="89" spans="1:9" ht="113.25" customHeight="1">
      <c r="A89" s="41" t="s">
        <v>135</v>
      </c>
      <c r="B89" s="49" t="s">
        <v>136</v>
      </c>
      <c r="C89" s="43">
        <v>91.7</v>
      </c>
      <c r="D89" s="43">
        <v>75</v>
      </c>
      <c r="E89" s="43">
        <v>75</v>
      </c>
      <c r="F89" s="3">
        <v>75</v>
      </c>
      <c r="G89" s="3">
        <f t="shared" si="6"/>
        <v>100</v>
      </c>
      <c r="H89" s="3">
        <f t="shared" si="7"/>
        <v>100</v>
      </c>
      <c r="I89" s="32">
        <f t="shared" si="8"/>
        <v>81.788440567066516</v>
      </c>
    </row>
    <row r="90" spans="1:9" ht="248.25" customHeight="1">
      <c r="A90" s="41" t="s">
        <v>137</v>
      </c>
      <c r="B90" s="49" t="s">
        <v>138</v>
      </c>
      <c r="C90" s="64">
        <v>46.3</v>
      </c>
      <c r="D90" s="43">
        <v>48</v>
      </c>
      <c r="E90" s="43">
        <v>48</v>
      </c>
      <c r="F90" s="3">
        <v>48</v>
      </c>
      <c r="G90" s="3">
        <f t="shared" si="6"/>
        <v>100</v>
      </c>
      <c r="H90" s="3">
        <f t="shared" si="7"/>
        <v>100</v>
      </c>
      <c r="I90" s="32">
        <f t="shared" si="8"/>
        <v>103.67170626349893</v>
      </c>
    </row>
    <row r="91" spans="1:9" ht="78" customHeight="1">
      <c r="A91" s="41" t="s">
        <v>139</v>
      </c>
      <c r="B91" s="46" t="s">
        <v>140</v>
      </c>
      <c r="C91" s="43">
        <v>9068.7000000000007</v>
      </c>
      <c r="D91" s="43">
        <v>9158.2000000000007</v>
      </c>
      <c r="E91" s="43">
        <v>9158.2000000000007</v>
      </c>
      <c r="F91" s="3">
        <v>9158.2000000000007</v>
      </c>
      <c r="G91" s="3">
        <f t="shared" si="6"/>
        <v>100</v>
      </c>
      <c r="H91" s="3">
        <f t="shared" si="7"/>
        <v>100</v>
      </c>
      <c r="I91" s="32">
        <f t="shared" si="8"/>
        <v>100.98691102363074</v>
      </c>
    </row>
    <row r="92" spans="1:9" ht="169.5" hidden="1" customHeight="1">
      <c r="A92" s="41"/>
      <c r="B92" s="51"/>
      <c r="C92" s="43"/>
      <c r="D92" s="60"/>
      <c r="E92" s="43"/>
      <c r="F92" s="3"/>
      <c r="G92" s="3" t="e">
        <f t="shared" si="6"/>
        <v>#DIV/0!</v>
      </c>
      <c r="H92" s="3" t="e">
        <f t="shared" si="7"/>
        <v>#DIV/0!</v>
      </c>
      <c r="I92" s="32" t="e">
        <f t="shared" si="8"/>
        <v>#DIV/0!</v>
      </c>
    </row>
    <row r="93" spans="1:9" ht="186" hidden="1" customHeight="1">
      <c r="A93" s="41" t="s">
        <v>141</v>
      </c>
      <c r="B93" s="48" t="s">
        <v>142</v>
      </c>
      <c r="C93" s="43"/>
      <c r="D93" s="61"/>
      <c r="E93" s="43"/>
      <c r="F93" s="3"/>
      <c r="G93" s="3" t="e">
        <f t="shared" si="6"/>
        <v>#DIV/0!</v>
      </c>
      <c r="H93" s="3" t="e">
        <f t="shared" si="7"/>
        <v>#DIV/0!</v>
      </c>
      <c r="I93" s="32" t="e">
        <f t="shared" si="8"/>
        <v>#DIV/0!</v>
      </c>
    </row>
    <row r="94" spans="1:9" ht="113.25" hidden="1" customHeight="1">
      <c r="A94" s="41"/>
      <c r="B94" s="46"/>
      <c r="C94" s="50"/>
      <c r="D94" s="43"/>
      <c r="E94" s="45"/>
      <c r="F94" s="3"/>
      <c r="G94" s="3" t="e">
        <f t="shared" si="6"/>
        <v>#DIV/0!</v>
      </c>
      <c r="H94" s="3" t="e">
        <f t="shared" si="7"/>
        <v>#DIV/0!</v>
      </c>
      <c r="I94" s="32" t="e">
        <f t="shared" si="8"/>
        <v>#DIV/0!</v>
      </c>
    </row>
    <row r="95" spans="1:9" ht="18.75" hidden="1">
      <c r="A95" s="52"/>
      <c r="B95" s="53"/>
      <c r="C95" s="54"/>
      <c r="D95" s="55"/>
      <c r="E95" s="56"/>
      <c r="F95" s="57"/>
      <c r="G95" s="3" t="e">
        <f t="shared" si="6"/>
        <v>#DIV/0!</v>
      </c>
      <c r="H95" s="3" t="e">
        <f t="shared" si="7"/>
        <v>#DIV/0!</v>
      </c>
      <c r="I95" s="32" t="e">
        <f t="shared" si="8"/>
        <v>#DIV/0!</v>
      </c>
    </row>
    <row r="96" spans="1:9" ht="192.75" hidden="1" customHeight="1">
      <c r="A96" s="11"/>
      <c r="B96" s="17"/>
      <c r="C96" s="30"/>
      <c r="D96" s="38"/>
      <c r="E96" s="38"/>
      <c r="F96" s="38"/>
      <c r="G96" s="3" t="e">
        <f t="shared" si="6"/>
        <v>#DIV/0!</v>
      </c>
      <c r="H96" s="3" t="e">
        <f t="shared" si="7"/>
        <v>#DIV/0!</v>
      </c>
      <c r="I96" s="32" t="e">
        <f t="shared" si="8"/>
        <v>#DIV/0!</v>
      </c>
    </row>
    <row r="97" spans="1:9" ht="94.5" hidden="1" customHeight="1">
      <c r="A97" s="11"/>
      <c r="B97" s="17"/>
      <c r="C97" s="30"/>
      <c r="D97" s="3"/>
      <c r="E97" s="3"/>
      <c r="F97" s="3"/>
      <c r="G97" s="3" t="e">
        <f t="shared" si="6"/>
        <v>#DIV/0!</v>
      </c>
      <c r="H97" s="3" t="e">
        <f t="shared" si="7"/>
        <v>#DIV/0!</v>
      </c>
      <c r="I97" s="32" t="e">
        <f t="shared" si="8"/>
        <v>#DIV/0!</v>
      </c>
    </row>
    <row r="98" spans="1:9" ht="18.75" hidden="1">
      <c r="A98" s="11"/>
      <c r="B98" s="17"/>
      <c r="C98" s="30"/>
      <c r="D98" s="3"/>
      <c r="E98" s="3"/>
      <c r="F98" s="3"/>
      <c r="G98" s="3" t="e">
        <f t="shared" si="6"/>
        <v>#DIV/0!</v>
      </c>
      <c r="H98" s="3" t="e">
        <f t="shared" si="7"/>
        <v>#DIV/0!</v>
      </c>
      <c r="I98" s="32" t="e">
        <f t="shared" si="8"/>
        <v>#DIV/0!</v>
      </c>
    </row>
    <row r="99" spans="1:9" ht="18.75" hidden="1">
      <c r="A99" s="11"/>
      <c r="B99" s="17"/>
      <c r="C99" s="30"/>
      <c r="D99" s="3"/>
      <c r="E99" s="3"/>
      <c r="F99" s="3"/>
      <c r="G99" s="3" t="e">
        <f t="shared" si="6"/>
        <v>#DIV/0!</v>
      </c>
      <c r="H99" s="3" t="e">
        <f t="shared" si="7"/>
        <v>#DIV/0!</v>
      </c>
      <c r="I99" s="32" t="e">
        <f t="shared" si="8"/>
        <v>#DIV/0!</v>
      </c>
    </row>
    <row r="100" spans="1:9" ht="18.75" hidden="1">
      <c r="A100" s="11"/>
      <c r="B100" s="10"/>
      <c r="C100" s="26"/>
      <c r="D100" s="3"/>
      <c r="E100" s="3"/>
      <c r="F100" s="3"/>
      <c r="G100" s="3" t="e">
        <f t="shared" si="6"/>
        <v>#DIV/0!</v>
      </c>
      <c r="H100" s="3" t="e">
        <f t="shared" si="7"/>
        <v>#DIV/0!</v>
      </c>
      <c r="I100" s="32" t="e">
        <f t="shared" si="8"/>
        <v>#DIV/0!</v>
      </c>
    </row>
    <row r="101" spans="1:9" ht="170.25" hidden="1" customHeight="1">
      <c r="A101" s="11"/>
      <c r="B101" s="10"/>
      <c r="C101" s="26"/>
      <c r="D101" s="3"/>
      <c r="E101" s="3"/>
      <c r="F101" s="3"/>
      <c r="G101" s="3" t="e">
        <f t="shared" si="6"/>
        <v>#DIV/0!</v>
      </c>
      <c r="H101" s="3" t="e">
        <f t="shared" si="7"/>
        <v>#DIV/0!</v>
      </c>
      <c r="I101" s="32" t="e">
        <f t="shared" si="8"/>
        <v>#DIV/0!</v>
      </c>
    </row>
    <row r="102" spans="1:9" ht="169.5" hidden="1" customHeight="1">
      <c r="A102" s="11"/>
      <c r="B102" s="10"/>
      <c r="C102" s="26"/>
      <c r="D102" s="3"/>
      <c r="E102" s="3"/>
      <c r="F102" s="3"/>
      <c r="G102" s="3" t="e">
        <f t="shared" si="6"/>
        <v>#DIV/0!</v>
      </c>
      <c r="H102" s="3" t="e">
        <f t="shared" si="7"/>
        <v>#DIV/0!</v>
      </c>
      <c r="I102" s="32" t="e">
        <f t="shared" si="8"/>
        <v>#DIV/0!</v>
      </c>
    </row>
    <row r="103" spans="1:9" ht="75" hidden="1">
      <c r="A103" s="11" t="s">
        <v>104</v>
      </c>
      <c r="B103" s="10" t="s">
        <v>105</v>
      </c>
      <c r="C103" s="26"/>
      <c r="D103" s="3"/>
      <c r="E103" s="3"/>
      <c r="F103" s="3"/>
      <c r="G103" s="3" t="e">
        <f t="shared" si="6"/>
        <v>#DIV/0!</v>
      </c>
      <c r="H103" s="3" t="e">
        <f t="shared" si="7"/>
        <v>#DIV/0!</v>
      </c>
      <c r="I103" s="32" t="e">
        <f t="shared" si="8"/>
        <v>#DIV/0!</v>
      </c>
    </row>
    <row r="104" spans="1:9" ht="132" hidden="1" customHeight="1">
      <c r="A104" s="11" t="s">
        <v>106</v>
      </c>
      <c r="B104" s="10" t="s">
        <v>107</v>
      </c>
      <c r="C104" s="26"/>
      <c r="D104" s="3"/>
      <c r="E104" s="3"/>
      <c r="F104" s="3"/>
      <c r="G104" s="3" t="e">
        <f t="shared" si="6"/>
        <v>#DIV/0!</v>
      </c>
      <c r="H104" s="3" t="e">
        <f t="shared" si="7"/>
        <v>#DIV/0!</v>
      </c>
      <c r="I104" s="32" t="e">
        <f t="shared" si="8"/>
        <v>#DIV/0!</v>
      </c>
    </row>
    <row r="105" spans="1:9" ht="152.25" hidden="1" customHeight="1">
      <c r="A105" s="11" t="s">
        <v>84</v>
      </c>
      <c r="B105" s="18" t="s">
        <v>85</v>
      </c>
      <c r="C105" s="15"/>
      <c r="D105" s="15"/>
      <c r="E105" s="15"/>
      <c r="F105" s="15"/>
      <c r="G105" s="3" t="e">
        <f t="shared" si="6"/>
        <v>#DIV/0!</v>
      </c>
      <c r="H105" s="3" t="e">
        <f t="shared" si="7"/>
        <v>#DIV/0!</v>
      </c>
      <c r="I105" s="32" t="e">
        <f t="shared" si="8"/>
        <v>#DIV/0!</v>
      </c>
    </row>
    <row r="106" spans="1:9" ht="37.5" hidden="1" customHeight="1">
      <c r="A106" s="11" t="s">
        <v>86</v>
      </c>
      <c r="B106" s="19" t="s">
        <v>87</v>
      </c>
      <c r="C106" s="13"/>
      <c r="D106" s="13"/>
      <c r="E106" s="13"/>
      <c r="F106" s="13"/>
      <c r="G106" s="3" t="e">
        <f t="shared" si="6"/>
        <v>#DIV/0!</v>
      </c>
      <c r="H106" s="3" t="e">
        <f t="shared" si="7"/>
        <v>#DIV/0!</v>
      </c>
      <c r="I106" s="32" t="e">
        <f t="shared" si="8"/>
        <v>#DIV/0!</v>
      </c>
    </row>
    <row r="107" spans="1:9" ht="54" hidden="1" customHeight="1">
      <c r="A107" s="11" t="s">
        <v>88</v>
      </c>
      <c r="B107" s="19" t="s">
        <v>89</v>
      </c>
      <c r="C107" s="31"/>
      <c r="D107" s="13"/>
      <c r="E107" s="15"/>
      <c r="F107" s="13"/>
      <c r="G107" s="3" t="e">
        <f t="shared" si="6"/>
        <v>#DIV/0!</v>
      </c>
      <c r="H107" s="3" t="e">
        <f t="shared" si="7"/>
        <v>#DIV/0!</v>
      </c>
      <c r="I107" s="32" t="e">
        <f t="shared" si="8"/>
        <v>#DIV/0!</v>
      </c>
    </row>
    <row r="108" spans="1:9" ht="56.25" hidden="1">
      <c r="A108" s="11" t="s">
        <v>90</v>
      </c>
      <c r="B108" s="19" t="s">
        <v>91</v>
      </c>
      <c r="C108" s="31"/>
      <c r="D108" s="13"/>
      <c r="E108" s="15"/>
      <c r="F108" s="13"/>
      <c r="G108" s="3" t="e">
        <f t="shared" si="6"/>
        <v>#DIV/0!</v>
      </c>
      <c r="H108" s="3" t="e">
        <f t="shared" si="7"/>
        <v>#DIV/0!</v>
      </c>
      <c r="I108" s="32" t="e">
        <f t="shared" si="8"/>
        <v>#DIV/0!</v>
      </c>
    </row>
    <row r="109" spans="1:9" ht="96" hidden="1" customHeight="1">
      <c r="A109" s="41" t="s">
        <v>143</v>
      </c>
      <c r="B109" s="19" t="s">
        <v>156</v>
      </c>
      <c r="C109" s="31"/>
      <c r="D109" s="13"/>
      <c r="E109" s="15"/>
      <c r="F109" s="13"/>
      <c r="G109" s="3" t="e">
        <f t="shared" si="6"/>
        <v>#DIV/0!</v>
      </c>
      <c r="H109" s="3" t="e">
        <f t="shared" si="7"/>
        <v>#DIV/0!</v>
      </c>
      <c r="I109" s="32"/>
    </row>
    <row r="110" spans="1:9" ht="59.25" hidden="1" customHeight="1">
      <c r="A110" s="41" t="s">
        <v>144</v>
      </c>
      <c r="B110" s="19" t="s">
        <v>157</v>
      </c>
      <c r="C110" s="31"/>
      <c r="D110" s="13"/>
      <c r="E110" s="15"/>
      <c r="F110" s="13"/>
      <c r="G110" s="3" t="e">
        <f t="shared" si="6"/>
        <v>#DIV/0!</v>
      </c>
      <c r="H110" s="3" t="e">
        <f t="shared" si="7"/>
        <v>#DIV/0!</v>
      </c>
      <c r="I110" s="32"/>
    </row>
    <row r="111" spans="1:9" ht="101.25" customHeight="1">
      <c r="A111" s="41" t="s">
        <v>179</v>
      </c>
      <c r="B111" s="76" t="s">
        <v>182</v>
      </c>
      <c r="C111" s="31"/>
      <c r="D111" s="13">
        <v>50</v>
      </c>
      <c r="E111" s="15">
        <v>50</v>
      </c>
      <c r="F111" s="13">
        <v>50</v>
      </c>
      <c r="G111" s="3">
        <f t="shared" si="6"/>
        <v>100</v>
      </c>
      <c r="H111" s="3">
        <f t="shared" si="7"/>
        <v>100</v>
      </c>
      <c r="I111" s="3"/>
    </row>
    <row r="112" spans="1:9" ht="78.75" customHeight="1">
      <c r="A112" s="41" t="s">
        <v>180</v>
      </c>
      <c r="B112" s="76" t="s">
        <v>183</v>
      </c>
      <c r="C112" s="31"/>
      <c r="D112" s="13">
        <v>179.5</v>
      </c>
      <c r="E112" s="15">
        <v>179.5</v>
      </c>
      <c r="F112" s="13">
        <v>179.5</v>
      </c>
      <c r="G112" s="3">
        <f t="shared" si="6"/>
        <v>100</v>
      </c>
      <c r="H112" s="3">
        <f t="shared" si="7"/>
        <v>100</v>
      </c>
      <c r="I112" s="3"/>
    </row>
    <row r="113" spans="1:9" ht="89.25" customHeight="1">
      <c r="A113" s="41" t="s">
        <v>181</v>
      </c>
      <c r="B113" s="76" t="s">
        <v>184</v>
      </c>
      <c r="C113" s="31"/>
      <c r="D113" s="13">
        <v>9602</v>
      </c>
      <c r="E113" s="15">
        <v>9602</v>
      </c>
      <c r="F113" s="13">
        <v>9602</v>
      </c>
      <c r="G113" s="3">
        <f t="shared" si="6"/>
        <v>100</v>
      </c>
      <c r="H113" s="3">
        <f t="shared" si="7"/>
        <v>100</v>
      </c>
      <c r="I113" s="3"/>
    </row>
    <row r="114" spans="1:9" ht="57.75" customHeight="1">
      <c r="A114" s="6" t="s">
        <v>185</v>
      </c>
      <c r="B114" s="76" t="s">
        <v>186</v>
      </c>
      <c r="C114" s="31"/>
      <c r="D114" s="13">
        <v>50.3</v>
      </c>
      <c r="E114" s="15">
        <v>50.3</v>
      </c>
      <c r="F114" s="13">
        <v>50.3</v>
      </c>
      <c r="G114" s="3">
        <f t="shared" si="6"/>
        <v>100</v>
      </c>
      <c r="H114" s="3">
        <f t="shared" si="7"/>
        <v>100</v>
      </c>
      <c r="I114" s="3"/>
    </row>
    <row r="115" spans="1:9" ht="75">
      <c r="A115" s="6" t="s">
        <v>92</v>
      </c>
      <c r="B115" s="10" t="s">
        <v>93</v>
      </c>
      <c r="C115" s="3">
        <v>-82.1</v>
      </c>
      <c r="D115" s="3"/>
      <c r="E115" s="3"/>
      <c r="F115" s="3"/>
      <c r="G115" s="3"/>
      <c r="H115" s="3"/>
      <c r="I115" s="32"/>
    </row>
    <row r="116" spans="1:9" ht="75">
      <c r="A116" s="6" t="s">
        <v>145</v>
      </c>
      <c r="B116" s="10" t="s">
        <v>146</v>
      </c>
      <c r="C116" s="26">
        <v>-82.1</v>
      </c>
      <c r="D116" s="3"/>
      <c r="E116" s="3"/>
      <c r="F116" s="3"/>
      <c r="G116" s="3"/>
      <c r="H116" s="3"/>
      <c r="I116" s="32"/>
    </row>
    <row r="117" spans="1:9" ht="18.75">
      <c r="A117" s="10"/>
      <c r="B117" s="10" t="s">
        <v>94</v>
      </c>
      <c r="C117" s="20">
        <f>C7+C50</f>
        <v>98428.4</v>
      </c>
      <c r="D117" s="20">
        <f>D7+D50+D114</f>
        <v>106845</v>
      </c>
      <c r="E117" s="20">
        <f>E7+E50+E114</f>
        <v>106845</v>
      </c>
      <c r="F117" s="20">
        <f>F7+F50+F114</f>
        <v>106695.79999999999</v>
      </c>
      <c r="G117" s="3">
        <f t="shared" si="6"/>
        <v>99.860358463194331</v>
      </c>
      <c r="H117" s="3">
        <f t="shared" si="7"/>
        <v>99.860358463194331</v>
      </c>
      <c r="I117" s="32">
        <f t="shared" si="8"/>
        <v>108.39940504976207</v>
      </c>
    </row>
    <row r="118" spans="1:9" ht="39.75" customHeight="1">
      <c r="A118" s="73" t="s">
        <v>147</v>
      </c>
      <c r="B118" s="73"/>
      <c r="C118" s="73"/>
      <c r="D118" s="73"/>
      <c r="E118" s="73"/>
      <c r="F118" s="73"/>
      <c r="G118" s="73"/>
      <c r="H118" s="73"/>
      <c r="I118" s="73"/>
    </row>
    <row r="119" spans="1:9" ht="20.25">
      <c r="A119" s="68" t="s">
        <v>153</v>
      </c>
      <c r="B119" s="68"/>
      <c r="C119" s="68"/>
      <c r="D119" s="68"/>
      <c r="E119" s="68"/>
      <c r="F119" s="68"/>
      <c r="G119" s="68"/>
      <c r="H119" s="68"/>
      <c r="I119" s="68"/>
    </row>
    <row r="120" spans="1:9" ht="61.5" customHeight="1">
      <c r="A120" s="68"/>
      <c r="B120" s="68"/>
      <c r="C120" s="68"/>
      <c r="D120" s="68"/>
      <c r="E120" s="68"/>
      <c r="F120" s="68"/>
      <c r="G120" s="68"/>
      <c r="H120" s="68"/>
      <c r="I120" s="68"/>
    </row>
  </sheetData>
  <autoFilter ref="A6:T120"/>
  <mergeCells count="11">
    <mergeCell ref="A120:I120"/>
    <mergeCell ref="A2:H2"/>
    <mergeCell ref="A4:A5"/>
    <mergeCell ref="B4:B5"/>
    <mergeCell ref="D4:D5"/>
    <mergeCell ref="E4:E5"/>
    <mergeCell ref="F4:F5"/>
    <mergeCell ref="C4:C5"/>
    <mergeCell ref="G4:I4"/>
    <mergeCell ref="A119:I119"/>
    <mergeCell ref="A118:I118"/>
  </mergeCells>
  <pageMargins left="0.39370078740157483" right="0.39370078740157483" top="0.70866141732283472" bottom="0.55118110236220474" header="0.31496062992125984" footer="0.31496062992125984"/>
  <pageSetup paperSize="9" scale="46" fitToHeight="0" orientation="portrait" horizontalDpi="1200" verticalDpi="1200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01.01.2019</vt:lpstr>
      <vt:lpstr>'01.01.2019'!Заголовки_для_печати</vt:lpstr>
      <vt:lpstr>'01.01.2019'!Область_печати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2019-03-27T05:59:33Z</dcterms:modified>
</cp:coreProperties>
</file>