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01.07.2019" sheetId="2" r:id="rId1"/>
  </sheets>
  <definedNames>
    <definedName name="_xlnm._FilterDatabase" localSheetId="0" hidden="1">'01.07.2019'!$A$6:$T$118</definedName>
    <definedName name="_xlnm.Print_Titles" localSheetId="0">'01.07.2019'!$6:$6</definedName>
    <definedName name="_xlnm.Print_Area" localSheetId="0">'01.07.2019'!$A$1:$I$118</definedName>
  </definedNames>
  <calcPr calcId="145621"/>
</workbook>
</file>

<file path=xl/calcChain.xml><?xml version="1.0" encoding="utf-8"?>
<calcChain xmlns="http://schemas.openxmlformats.org/spreadsheetml/2006/main">
  <c r="I112" i="2" l="1"/>
  <c r="I111" i="2"/>
  <c r="I110" i="2"/>
  <c r="I108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H112" i="2"/>
  <c r="H111" i="2"/>
  <c r="H110" i="2"/>
  <c r="H68" i="2"/>
  <c r="I53" i="2"/>
  <c r="D48" i="2" l="1"/>
  <c r="G114" i="2"/>
  <c r="G113" i="2"/>
  <c r="G109" i="2"/>
  <c r="H107" i="2"/>
  <c r="G67" i="2"/>
  <c r="I91" i="2" l="1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66" i="2"/>
  <c r="I63" i="2"/>
  <c r="I62" i="2"/>
  <c r="I61" i="2"/>
  <c r="I60" i="2"/>
  <c r="I59" i="2"/>
  <c r="I58" i="2"/>
  <c r="I57" i="2"/>
  <c r="I56" i="2"/>
  <c r="I55" i="2"/>
  <c r="I54" i="2"/>
  <c r="I51" i="2"/>
  <c r="I50" i="2"/>
  <c r="I46" i="2"/>
  <c r="I45" i="2"/>
  <c r="I44" i="2"/>
  <c r="I43" i="2"/>
  <c r="I42" i="2"/>
  <c r="I41" i="2"/>
  <c r="I39" i="2"/>
  <c r="I38" i="2"/>
  <c r="I37" i="2"/>
  <c r="I36" i="2"/>
  <c r="I35" i="2"/>
  <c r="I34" i="2"/>
  <c r="I32" i="2"/>
  <c r="I31" i="2"/>
  <c r="I30" i="2"/>
  <c r="I29" i="2"/>
  <c r="I28" i="2"/>
  <c r="I27" i="2"/>
  <c r="I25" i="2"/>
  <c r="I23" i="2"/>
  <c r="I21" i="2"/>
  <c r="I20" i="2"/>
  <c r="I17" i="2"/>
  <c r="I16" i="2"/>
  <c r="I14" i="2"/>
  <c r="I13" i="2"/>
  <c r="I12" i="2"/>
  <c r="I11" i="2"/>
  <c r="I9" i="2"/>
  <c r="H108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3" i="2"/>
  <c r="H69" i="2"/>
  <c r="H66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6" i="2"/>
  <c r="H45" i="2"/>
  <c r="H44" i="2"/>
  <c r="H43" i="2"/>
  <c r="H42" i="2"/>
  <c r="H41" i="2"/>
  <c r="H39" i="2"/>
  <c r="H38" i="2"/>
  <c r="H37" i="2"/>
  <c r="H36" i="2"/>
  <c r="H35" i="2"/>
  <c r="H34" i="2"/>
  <c r="H32" i="2"/>
  <c r="H31" i="2"/>
  <c r="H30" i="2"/>
  <c r="H29" i="2"/>
  <c r="H28" i="2"/>
  <c r="H27" i="2"/>
  <c r="H25" i="2"/>
  <c r="H23" i="2"/>
  <c r="H21" i="2"/>
  <c r="H20" i="2"/>
  <c r="H18" i="2"/>
  <c r="H17" i="2"/>
  <c r="H16" i="2"/>
  <c r="H14" i="2"/>
  <c r="H13" i="2"/>
  <c r="H12" i="2"/>
  <c r="H11" i="2"/>
  <c r="G69" i="2" l="1"/>
  <c r="D49" i="2"/>
  <c r="G64" i="2"/>
  <c r="G52" i="2"/>
  <c r="H9" i="2"/>
  <c r="G110" i="2" l="1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3" i="2"/>
  <c r="G68" i="2"/>
  <c r="G66" i="2"/>
  <c r="G63" i="2"/>
  <c r="G62" i="2"/>
  <c r="G61" i="2"/>
  <c r="G60" i="2"/>
  <c r="G59" i="2"/>
  <c r="G58" i="2"/>
  <c r="G57" i="2"/>
  <c r="G56" i="2"/>
  <c r="G55" i="2"/>
  <c r="G54" i="2"/>
  <c r="G51" i="2"/>
  <c r="G50" i="2"/>
  <c r="G46" i="2"/>
  <c r="G45" i="2"/>
  <c r="G44" i="2"/>
  <c r="G41" i="2"/>
  <c r="G39" i="2"/>
  <c r="G38" i="2"/>
  <c r="G37" i="2"/>
  <c r="G36" i="2"/>
  <c r="G35" i="2"/>
  <c r="G34" i="2"/>
  <c r="G32" i="2"/>
  <c r="G31" i="2"/>
  <c r="G30" i="2"/>
  <c r="G29" i="2"/>
  <c r="G28" i="2"/>
  <c r="G27" i="2"/>
  <c r="G25" i="2"/>
  <c r="G23" i="2"/>
  <c r="G21" i="2"/>
  <c r="G20" i="2"/>
  <c r="G18" i="2"/>
  <c r="G17" i="2"/>
  <c r="G16" i="2"/>
  <c r="G14" i="2"/>
  <c r="G13" i="2"/>
  <c r="G12" i="2"/>
  <c r="G11" i="2"/>
  <c r="G9" i="2"/>
  <c r="F49" i="2" l="1"/>
  <c r="F48" i="2" s="1"/>
  <c r="E49" i="2"/>
  <c r="E48" i="2" s="1"/>
  <c r="H49" i="2" l="1"/>
  <c r="G49" i="2"/>
  <c r="C26" i="2"/>
  <c r="C10" i="2"/>
  <c r="C24" i="2" l="1"/>
  <c r="C49" i="2"/>
  <c r="I49" i="2" s="1"/>
  <c r="H48" i="2" l="1"/>
  <c r="C111" i="2"/>
  <c r="C40" i="2"/>
  <c r="D40" i="2"/>
  <c r="C48" i="2" l="1"/>
  <c r="I48" i="2" s="1"/>
  <c r="C19" i="2"/>
  <c r="C15" i="2"/>
  <c r="C8" i="2"/>
  <c r="E40" i="2"/>
  <c r="D111" i="2"/>
  <c r="G48" i="2" s="1"/>
  <c r="C33" i="2" l="1"/>
  <c r="D10" i="2"/>
  <c r="C7" i="2" l="1"/>
  <c r="C115" i="2" s="1"/>
  <c r="E10" i="2"/>
  <c r="F33" i="2" l="1"/>
  <c r="I33" i="2" s="1"/>
  <c r="E33" i="2"/>
  <c r="D33" i="2"/>
  <c r="F26" i="2"/>
  <c r="I26" i="2" s="1"/>
  <c r="E26" i="2"/>
  <c r="D26" i="2"/>
  <c r="D24" i="2" s="1"/>
  <c r="F19" i="2"/>
  <c r="I19" i="2" s="1"/>
  <c r="E19" i="2"/>
  <c r="H19" i="2" s="1"/>
  <c r="D19" i="2"/>
  <c r="F15" i="2"/>
  <c r="I15" i="2" s="1"/>
  <c r="E15" i="2"/>
  <c r="H15" i="2" s="1"/>
  <c r="D15" i="2"/>
  <c r="F10" i="2"/>
  <c r="I10" i="2" s="1"/>
  <c r="F8" i="2"/>
  <c r="E8" i="2"/>
  <c r="D8" i="2"/>
  <c r="H33" i="2" l="1"/>
  <c r="H26" i="2"/>
  <c r="G15" i="2"/>
  <c r="H10" i="2"/>
  <c r="G33" i="2"/>
  <c r="G26" i="2"/>
  <c r="E24" i="2"/>
  <c r="G19" i="2"/>
  <c r="G10" i="2"/>
  <c r="G8" i="2"/>
  <c r="H8" i="2"/>
  <c r="I8" i="2"/>
  <c r="F24" i="2"/>
  <c r="I24" i="2" s="1"/>
  <c r="D7" i="2"/>
  <c r="H24" i="2" l="1"/>
  <c r="G24" i="2"/>
  <c r="E7" i="2"/>
  <c r="E115" i="2" s="1"/>
  <c r="D115" i="2"/>
  <c r="F7" i="2"/>
  <c r="G7" i="2" s="1"/>
  <c r="H7" i="2" l="1"/>
  <c r="F115" i="2"/>
  <c r="I115" i="2" s="1"/>
  <c r="I7" i="2"/>
  <c r="H115" i="2" l="1"/>
  <c r="G115" i="2"/>
</calcChain>
</file>

<file path=xl/sharedStrings.xml><?xml version="1.0" encoding="utf-8"?>
<sst xmlns="http://schemas.openxmlformats.org/spreadsheetml/2006/main" count="187" uniqueCount="187">
  <si>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</si>
  <si>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</si>
  <si>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</si>
  <si>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</si>
  <si>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</si>
  <si>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</si>
  <si>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</si>
  <si>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</si>
  <si>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</si>
  <si>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</si>
  <si>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</si>
  <si>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</si>
  <si>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</si>
  <si>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</si>
  <si>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</si>
  <si>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</si>
  <si>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</si>
  <si>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</si>
  <si>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</si>
  <si>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</si>
  <si>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</si>
  <si>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</si>
  <si>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</si>
  <si>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</si>
  <si>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</si>
  <si>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</si>
  <si>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</si>
  <si>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</si>
  <si>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</si>
  <si>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</si>
  <si>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</si>
  <si>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</si>
  <si>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</si>
  <si>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</si>
  <si>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</si>
  <si>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</si>
  <si>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</si>
  <si>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</si>
  <si>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</si>
  <si>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</si>
  <si>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</si>
  <si>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</si>
  <si>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</si>
  <si>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</si>
  <si>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</si>
  <si>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</si>
  <si>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</si>
  <si>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</si>
  <si>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</si>
  <si>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</si>
  <si>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</si>
  <si>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</si>
  <si>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</si>
  <si>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</si>
  <si>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</si>
  <si>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</si>
  <si>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</si>
  <si>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</si>
  <si>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</si>
  <si>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</si>
  <si>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</si>
  <si>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</si>
  <si>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</si>
  <si>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</si>
  <si>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</si>
  <si>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</si>
  <si>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</si>
  <si>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</si>
  <si>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</si>
  <si>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</si>
  <si>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</si>
  <si>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</si>
  <si>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</si>
  <si>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</si>
  <si>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</si>
  <si>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</si>
  <si>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</si>
  <si>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</si>
  <si>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</si>
  <si>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</si>
  <si>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</si>
  <si>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</si>
  <si>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</si>
  <si>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</si>
  <si>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</si>
  <si>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</si>
  <si>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</si>
  <si>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</si>
  <si>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</si>
  <si>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</si>
  <si>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</si>
  <si>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</si>
  <si>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</si>
  <si>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</si>
  <si>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</si>
  <si>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</si>
  <si>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</si>
  <si>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</si>
  <si>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</si>
  <si>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</si>
  <si>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</si>
  <si>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</si>
  <si>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</si>
  <si>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</si>
  <si>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</si>
  <si>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</si>
  <si>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</si>
  <si>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</si>
  <si>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</si>
  <si>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</si>
  <si>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</si>
  <si>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</si>
  <si>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</si>
  <si>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</si>
  <si>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</si>
  <si>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</si>
  <si>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</si>
  <si>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</si>
  <si>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</si>
  <si>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</si>
  <si>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</si>
  <si>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</si>
  <si>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</si>
  <si>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</si>
  <si>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</si>
  <si>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</si>
  <si>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</si>
  <si>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</si>
  <si>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</si>
  <si>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</si>
  <si>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</si>
  <si>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</si>
  <si>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</si>
  <si>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</si>
  <si>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</si>
  <si>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</si>
  <si>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</si>
  <si>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2 02 30024 04 0040 151</t>
  </si>
  <si>
    <t>Cубвенции бюджетам городских округов области на проведение мероприятий по отлову и содержанию безнадзорных животных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</si>
  <si>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</si>
  <si>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</si>
  <si>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</si>
  <si>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2 02 29999 04 0069 151</t>
  </si>
  <si>
    <t>Субсидии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</si>
  <si>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</si>
  <si>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2 02 35120 04 0000 151</t>
  </si>
  <si>
    <t>2 02 49999 04 0013 151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</si>
  <si>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</si>
  <si>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</si>
  <si>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</si>
  <si>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</si>
  <si>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2 07 04050 04 0073 180</t>
  </si>
  <si>
    <t>Проекты развития муниципальных образований Саратовской области, основанных на местных инициативах</t>
  </si>
  <si>
    <t>1 14 02042 04 0000 410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</si>
  <si>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  </t>
  </si>
  <si>
    <t>2 02 19999 04 0000 150</t>
  </si>
  <si>
    <t>2 02 15001 04 0001 150</t>
  </si>
  <si>
    <t>2 02 15001 04 0002 150</t>
  </si>
  <si>
    <t>2 02 15002 04 0000 150</t>
  </si>
  <si>
    <t>2 02 15010 04 0000 150</t>
  </si>
  <si>
    <t>Прочие дотации бюджетам городских округов</t>
  </si>
  <si>
    <t>2 02 29999 04 0075 150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</si>
  <si>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</si>
  <si>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</si>
  <si>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</si>
  <si>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</si>
  <si>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</si>
  <si>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2 02 35118 04 0000 150</t>
  </si>
  <si>
    <t>2 02 30024 04 0001 150</t>
  </si>
  <si>
    <t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</si>
  <si>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2 02 49999 04 0020 150</t>
  </si>
  <si>
    <t>Иные межбюджетные трансферты, передаваемые  бюджетам городских округов области на осуществление мероприятий в области энергосбережения и повышения энергетической эффективности</t>
  </si>
  <si>
    <t>к уточненным бюджетным назначениям 2019г</t>
  </si>
  <si>
    <t>к кассовому плану
2019г</t>
  </si>
  <si>
    <t>к  соответ-ствующему периоду
2018г</t>
  </si>
  <si>
    <t>Анализ исполнения доходной части бюджета муниципального образования п. Михайловский Саратовской области на 01.07.2019 года</t>
  </si>
  <si>
    <t>Исполнено на 01.07.2018г</t>
  </si>
  <si>
    <t>Уточненные бюджетные назначения по состоянию на 01.07.2019г</t>
  </si>
  <si>
    <t xml:space="preserve">Кассовый план по состоянию на 01.07.2019г
</t>
  </si>
  <si>
    <t>Исполнено на 01.07.2019г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</si>
  <si>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</si>
  <si>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</si>
  <si>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2 04 04099 04 0073 150</t>
  </si>
  <si>
    <t>Прочие безвозмездные поступления от негосударственных организаций в бюджеты городских округов</t>
  </si>
  <si>
    <t>2 07 04050 04 0073 150</t>
  </si>
  <si>
    <t>Прочие безвозмездные поступления в бюджеты городских округов</t>
  </si>
  <si>
    <t>администрации муниципального образования п. Михайловский                                                                                               С.В.Лаптева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</si>
</sst>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  <font>
      <b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5" fillId="0" borderId="0" xfId="0" applyNumberFormat="1" applyFont="1" applyBorder="1" applyAlignment="1" applyProtection="1">
      <alignment horizontal="left" wrapText="1"/>
      <protection hidden="1"/>
    </xf>
    <xf numFmtId="0" fontId="7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0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0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168" fontId="2" fillId="0" borderId="1" xfId="2" applyNumberFormat="1" applyFont="1" applyFill="1" applyBorder="1" applyAlignment="1"/>
    <xf numFmtId="166" fontId="10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4" fontId="2" fillId="0" borderId="1" xfId="2" applyNumberFormat="1" applyFont="1" applyFill="1" applyBorder="1" applyAlignment="1">
      <alignment horizontal="right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0" fontId="9" fillId="0" borderId="1" xfId="2" applyNumberFormat="1" applyFont="1" applyFill="1" applyBorder="1" applyAlignment="1">
      <alignment horizontal="left" vertical="top" wrapText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49" fontId="2" fillId="0" borderId="1" xfId="2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167" fontId="2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164" fontId="2" fillId="0" borderId="5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164" fontId="3" fillId="3" borderId="2" xfId="0" applyNumberFormat="1" applyFont="1" applyFill="1" applyBorder="1" applyAlignment="1">
      <alignment horizontal="right" wrapText="1"/>
    </xf>
    <xf numFmtId="164" fontId="2" fillId="3" borderId="2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166" fontId="2" fillId="3" borderId="5" xfId="0" applyNumberFormat="1" applyFont="1" applyFill="1" applyBorder="1" applyAlignment="1">
      <alignment horizontal="right" wrapText="1"/>
    </xf>
    <xf numFmtId="164" fontId="7" fillId="3" borderId="5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 applyProtection="1">
      <alignment horizontal="left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_Приложение1к реш.от25.03.08 №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18"/>
  <sheetViews>
    <sheetView showGridLines="0" tabSelected="1" view="pageBreakPreview" topLeftCell="A93" zoomScale="69" zoomScaleSheetLayoutView="69" workbookViewId="0">
      <selection activeCell="A117" sqref="A117:I117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20" width="0" style="2" hidden="1" customWidth="1"/>
    <col min="21" max="16384" width="9.140625" style="2"/>
  </cols>
  <sheetData>
    <row r="2" spans="1:9" ht="45.75" customHeight="1">
      <c r="A2" s="75" t="s">
        <v>175</v>
      </c>
      <c r="B2" s="75"/>
      <c r="C2" s="75"/>
      <c r="D2" s="75"/>
      <c r="E2" s="75"/>
      <c r="F2" s="75"/>
      <c r="G2" s="75"/>
      <c r="H2" s="75"/>
      <c r="I2" s="75"/>
    </row>
    <row r="3" spans="1:9" ht="19.5" customHeight="1">
      <c r="A3" s="4"/>
      <c r="B3" s="4"/>
      <c r="C3" s="4"/>
      <c r="D3" s="4"/>
      <c r="E3" s="4"/>
      <c r="F3" s="4"/>
      <c r="G3" s="4"/>
      <c r="I3" s="5" t="s">
        <v>41</v>
      </c>
    </row>
    <row r="4" spans="1:9" ht="18.75" customHeight="1">
      <c r="A4" s="77" t="s">
        <v>39</v>
      </c>
      <c r="B4" s="77" t="s">
        <v>40</v>
      </c>
      <c r="C4" s="78" t="s">
        <v>176</v>
      </c>
      <c r="D4" s="78" t="s">
        <v>177</v>
      </c>
      <c r="E4" s="78" t="s">
        <v>178</v>
      </c>
      <c r="F4" s="77" t="s">
        <v>179</v>
      </c>
      <c r="G4" s="77" t="s">
        <v>42</v>
      </c>
      <c r="H4" s="77"/>
      <c r="I4" s="77"/>
    </row>
    <row r="5" spans="1:9" ht="92.25" customHeight="1">
      <c r="A5" s="77"/>
      <c r="B5" s="77"/>
      <c r="C5" s="79"/>
      <c r="D5" s="79"/>
      <c r="E5" s="79"/>
      <c r="F5" s="77"/>
      <c r="G5" s="27" t="s">
        <v>172</v>
      </c>
      <c r="H5" s="27" t="s">
        <v>173</v>
      </c>
      <c r="I5" s="27" t="s">
        <v>174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9">
        <v>7</v>
      </c>
      <c r="H6" s="19">
        <v>8</v>
      </c>
      <c r="I6" s="20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C8+C15+C19+C22+C23+C24+C33+C36+C40+C46+C47+C10</f>
        <v>6910.1999999999989</v>
      </c>
      <c r="D7" s="3">
        <f>D8+D15+D19+D22+D23+D24+D33+D36+D40+D46+D47+D10</f>
        <v>14042.300000000001</v>
      </c>
      <c r="E7" s="3">
        <f>E8+E15+E19+E22+E23+E24+E33+E36+E40+E46+E47+E10</f>
        <v>6978.3000000000011</v>
      </c>
      <c r="F7" s="3">
        <f>F8+F15+F19+F22+F23+F24+F33+F36+F40+F46+F47+F10</f>
        <v>6978.3000000000011</v>
      </c>
      <c r="G7" s="3">
        <f>F7/D7*100</f>
        <v>49.694850558669167</v>
      </c>
      <c r="H7" s="3">
        <f t="shared" ref="H7:H8" si="0">F7/E7*100</f>
        <v>100</v>
      </c>
      <c r="I7" s="26">
        <f>F7/C7*100</f>
        <v>100.98549969610144</v>
      </c>
    </row>
    <row r="8" spans="1:9" s="8" customFormat="1" ht="18.75" outlineLevel="1">
      <c r="A8" s="11" t="s">
        <v>2</v>
      </c>
      <c r="B8" s="7" t="s">
        <v>3</v>
      </c>
      <c r="C8" s="3">
        <f>C9</f>
        <v>5028.7</v>
      </c>
      <c r="D8" s="3">
        <f>D9</f>
        <v>9645</v>
      </c>
      <c r="E8" s="3">
        <f>E9</f>
        <v>4972.5</v>
      </c>
      <c r="F8" s="3">
        <f>F9</f>
        <v>4972.5</v>
      </c>
      <c r="G8" s="3">
        <f t="shared" ref="G8:G76" si="1">F8/D8*100</f>
        <v>51.555209953343706</v>
      </c>
      <c r="H8" s="3">
        <f t="shared" si="0"/>
        <v>100</v>
      </c>
      <c r="I8" s="26">
        <f t="shared" ref="I8:I76" si="2">F8/C8*100</f>
        <v>98.882414938254428</v>
      </c>
    </row>
    <row r="9" spans="1:9" s="8" customFormat="1" ht="18.75" outlineLevel="1">
      <c r="A9" s="11" t="s">
        <v>4</v>
      </c>
      <c r="B9" s="7" t="s">
        <v>5</v>
      </c>
      <c r="C9" s="21">
        <v>5028.7</v>
      </c>
      <c r="D9" s="3">
        <v>9645</v>
      </c>
      <c r="E9" s="3">
        <v>4972.5</v>
      </c>
      <c r="F9" s="3">
        <v>4972.5</v>
      </c>
      <c r="G9" s="3">
        <f t="shared" si="1"/>
        <v>51.555209953343706</v>
      </c>
      <c r="H9" s="3">
        <f>F9/E9*100</f>
        <v>100</v>
      </c>
      <c r="I9" s="26">
        <f t="shared" si="2"/>
        <v>98.882414938254428</v>
      </c>
    </row>
    <row r="10" spans="1:9" s="8" customFormat="1" ht="56.25" outlineLevel="1">
      <c r="A10" s="11" t="s">
        <v>68</v>
      </c>
      <c r="B10" s="7" t="s">
        <v>57</v>
      </c>
      <c r="C10" s="3">
        <f>C11+C12+C13+C14</f>
        <v>849.9</v>
      </c>
      <c r="D10" s="3">
        <f>D11+D12+D13+D14</f>
        <v>1826.1</v>
      </c>
      <c r="E10" s="3">
        <f>E11+E12+E13+E14</f>
        <v>1033.4000000000001</v>
      </c>
      <c r="F10" s="3">
        <f>F11+F12+F13+F14</f>
        <v>1033.4000000000001</v>
      </c>
      <c r="G10" s="3">
        <f t="shared" si="1"/>
        <v>56.590548162751233</v>
      </c>
      <c r="H10" s="3">
        <f t="shared" ref="H10:H77" si="3">F10/E10*100</f>
        <v>100</v>
      </c>
      <c r="I10" s="26">
        <f t="shared" si="2"/>
        <v>121.59077538533947</v>
      </c>
    </row>
    <row r="11" spans="1:9" s="8" customFormat="1" ht="112.5" outlineLevel="1">
      <c r="A11" s="11" t="s">
        <v>58</v>
      </c>
      <c r="B11" s="7" t="s">
        <v>59</v>
      </c>
      <c r="C11" s="3">
        <v>368.3</v>
      </c>
      <c r="D11" s="3">
        <v>804.8</v>
      </c>
      <c r="E11" s="3">
        <v>469.1</v>
      </c>
      <c r="F11" s="3">
        <v>469.1</v>
      </c>
      <c r="G11" s="3">
        <f t="shared" si="1"/>
        <v>58.287773359840955</v>
      </c>
      <c r="H11" s="3">
        <f t="shared" si="3"/>
        <v>100</v>
      </c>
      <c r="I11" s="26">
        <f t="shared" si="2"/>
        <v>127.36899266901982</v>
      </c>
    </row>
    <row r="12" spans="1:9" s="8" customFormat="1" ht="131.25" outlineLevel="1">
      <c r="A12" s="11" t="s">
        <v>60</v>
      </c>
      <c r="B12" s="7" t="s">
        <v>61</v>
      </c>
      <c r="C12" s="3">
        <v>2.8</v>
      </c>
      <c r="D12" s="3">
        <v>7.3</v>
      </c>
      <c r="E12" s="3">
        <v>3.6</v>
      </c>
      <c r="F12" s="3">
        <v>3.6</v>
      </c>
      <c r="G12" s="3">
        <f t="shared" si="1"/>
        <v>49.31506849315069</v>
      </c>
      <c r="H12" s="3">
        <f t="shared" si="3"/>
        <v>100</v>
      </c>
      <c r="I12" s="26">
        <f t="shared" si="2"/>
        <v>128.57142857142858</v>
      </c>
    </row>
    <row r="13" spans="1:9" s="8" customFormat="1" ht="112.5" outlineLevel="1">
      <c r="A13" s="11" t="s">
        <v>62</v>
      </c>
      <c r="B13" s="7" t="s">
        <v>63</v>
      </c>
      <c r="C13" s="3">
        <v>555.29999999999995</v>
      </c>
      <c r="D13" s="3">
        <v>1192.4000000000001</v>
      </c>
      <c r="E13" s="3">
        <v>650</v>
      </c>
      <c r="F13" s="3">
        <v>650</v>
      </c>
      <c r="G13" s="3">
        <f t="shared" si="1"/>
        <v>54.511908755451188</v>
      </c>
      <c r="H13" s="3">
        <f t="shared" si="3"/>
        <v>100</v>
      </c>
      <c r="I13" s="26">
        <f t="shared" si="2"/>
        <v>117.05384476859358</v>
      </c>
    </row>
    <row r="14" spans="1:9" s="8" customFormat="1" ht="112.5" outlineLevel="1">
      <c r="A14" s="11" t="s">
        <v>64</v>
      </c>
      <c r="B14" s="7" t="s">
        <v>65</v>
      </c>
      <c r="C14" s="3">
        <v>-76.5</v>
      </c>
      <c r="D14" s="3">
        <v>-178.4</v>
      </c>
      <c r="E14" s="3">
        <v>-89.3</v>
      </c>
      <c r="F14" s="3">
        <v>-89.3</v>
      </c>
      <c r="G14" s="3">
        <f t="shared" si="1"/>
        <v>50.056053811659183</v>
      </c>
      <c r="H14" s="3">
        <f t="shared" si="3"/>
        <v>100</v>
      </c>
      <c r="I14" s="26">
        <f t="shared" si="2"/>
        <v>116.73202614379086</v>
      </c>
    </row>
    <row r="15" spans="1:9" s="8" customFormat="1" ht="18" customHeight="1" outlineLevel="1">
      <c r="A15" s="11" t="s">
        <v>6</v>
      </c>
      <c r="B15" s="7" t="s">
        <v>7</v>
      </c>
      <c r="C15" s="3">
        <f>C16+C17+C18</f>
        <v>129.69999999999999</v>
      </c>
      <c r="D15" s="3">
        <f>D16+D17+D18</f>
        <v>306</v>
      </c>
      <c r="E15" s="3">
        <f>E16+E17+E18</f>
        <v>253.7</v>
      </c>
      <c r="F15" s="3">
        <f>F16+F17+F18</f>
        <v>253.7</v>
      </c>
      <c r="G15" s="3">
        <f t="shared" si="1"/>
        <v>82.908496732026137</v>
      </c>
      <c r="H15" s="3">
        <f t="shared" si="3"/>
        <v>100</v>
      </c>
      <c r="I15" s="26">
        <f t="shared" si="2"/>
        <v>195.60524286815729</v>
      </c>
    </row>
    <row r="16" spans="1:9" s="8" customFormat="1" ht="37.5" outlineLevel="1">
      <c r="A16" s="11" t="s">
        <v>8</v>
      </c>
      <c r="B16" s="7" t="s">
        <v>9</v>
      </c>
      <c r="C16" s="3">
        <v>129.69999999999999</v>
      </c>
      <c r="D16" s="3">
        <v>304.8</v>
      </c>
      <c r="E16" s="3">
        <v>252.5</v>
      </c>
      <c r="F16" s="3">
        <v>252.5</v>
      </c>
      <c r="G16" s="3">
        <f t="shared" si="1"/>
        <v>82.841207349081358</v>
      </c>
      <c r="H16" s="3">
        <f t="shared" si="3"/>
        <v>100</v>
      </c>
      <c r="I16" s="26">
        <f t="shared" si="2"/>
        <v>194.68003084040095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1"/>
        <v>#DIV/0!</v>
      </c>
      <c r="H17" s="3" t="e">
        <f t="shared" si="3"/>
        <v>#DIV/0!</v>
      </c>
      <c r="I17" s="26" t="e">
        <f t="shared" si="2"/>
        <v>#DIV/0!</v>
      </c>
    </row>
    <row r="18" spans="1:9" s="8" customFormat="1" ht="56.25" outlineLevel="1">
      <c r="A18" s="11" t="s">
        <v>69</v>
      </c>
      <c r="B18" s="7" t="s">
        <v>70</v>
      </c>
      <c r="C18" s="3"/>
      <c r="D18" s="3">
        <v>1.2</v>
      </c>
      <c r="E18" s="3">
        <v>1.2</v>
      </c>
      <c r="F18" s="3">
        <v>1.2</v>
      </c>
      <c r="G18" s="3">
        <f t="shared" si="1"/>
        <v>100</v>
      </c>
      <c r="H18" s="3">
        <f t="shared" si="3"/>
        <v>100</v>
      </c>
      <c r="I18" s="26">
        <v>0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116.1</v>
      </c>
      <c r="D19" s="3">
        <f>D20+D21</f>
        <v>950</v>
      </c>
      <c r="E19" s="3">
        <f>E20+E21</f>
        <v>189.6</v>
      </c>
      <c r="F19" s="3">
        <f>F20+F21</f>
        <v>189.6</v>
      </c>
      <c r="G19" s="3">
        <f t="shared" si="1"/>
        <v>19.957894736842103</v>
      </c>
      <c r="H19" s="3">
        <f t="shared" si="3"/>
        <v>100</v>
      </c>
      <c r="I19" s="26">
        <f t="shared" si="2"/>
        <v>163.30749354005167</v>
      </c>
    </row>
    <row r="20" spans="1:9" s="8" customFormat="1" ht="78.75" customHeight="1" outlineLevel="1">
      <c r="A20" s="11" t="s">
        <v>14</v>
      </c>
      <c r="B20" s="7" t="s">
        <v>15</v>
      </c>
      <c r="C20" s="3">
        <v>9.5</v>
      </c>
      <c r="D20" s="3">
        <v>677.3</v>
      </c>
      <c r="E20" s="3">
        <v>19</v>
      </c>
      <c r="F20" s="3">
        <v>19</v>
      </c>
      <c r="G20" s="3">
        <f t="shared" si="1"/>
        <v>2.8052561641813081</v>
      </c>
      <c r="H20" s="3">
        <f t="shared" si="3"/>
        <v>100</v>
      </c>
      <c r="I20" s="26">
        <f t="shared" si="2"/>
        <v>200</v>
      </c>
    </row>
    <row r="21" spans="1:9" s="8" customFormat="1" ht="18.75" outlineLevel="1">
      <c r="A21" s="11" t="s">
        <v>16</v>
      </c>
      <c r="B21" s="7" t="s">
        <v>17</v>
      </c>
      <c r="C21" s="3">
        <v>106.6</v>
      </c>
      <c r="D21" s="3">
        <v>272.7</v>
      </c>
      <c r="E21" s="3">
        <v>170.6</v>
      </c>
      <c r="F21" s="3">
        <v>170.6</v>
      </c>
      <c r="G21" s="3">
        <f t="shared" si="1"/>
        <v>62.559589292262565</v>
      </c>
      <c r="H21" s="3">
        <f t="shared" si="3"/>
        <v>100</v>
      </c>
      <c r="I21" s="26">
        <f t="shared" si="2"/>
        <v>160.03752345215761</v>
      </c>
    </row>
    <row r="22" spans="1:9" s="8" customFormat="1" ht="18.75" outlineLevel="1">
      <c r="A22" s="11" t="s">
        <v>18</v>
      </c>
      <c r="B22" s="7" t="s">
        <v>19</v>
      </c>
      <c r="C22" s="3">
        <v>0.9</v>
      </c>
      <c r="D22" s="3">
        <v>0</v>
      </c>
      <c r="E22" s="3">
        <v>0</v>
      </c>
      <c r="F22" s="3">
        <v>0</v>
      </c>
      <c r="G22" s="3">
        <v>0</v>
      </c>
      <c r="H22" s="3"/>
      <c r="I22" s="26"/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 t="e">
        <f t="shared" si="1"/>
        <v>#DIV/0!</v>
      </c>
      <c r="H23" s="3" t="e">
        <f t="shared" si="3"/>
        <v>#DIV/0!</v>
      </c>
      <c r="I23" s="26" t="e">
        <f t="shared" si="2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555.4</v>
      </c>
      <c r="D24" s="3">
        <f>D26+D31+D32</f>
        <v>971.7</v>
      </c>
      <c r="E24" s="3">
        <f>E26+E31+E32</f>
        <v>515.1</v>
      </c>
      <c r="F24" s="3">
        <f>F26+F31+F32+F25</f>
        <v>515.1</v>
      </c>
      <c r="G24" s="3">
        <f t="shared" si="1"/>
        <v>53.010188329731399</v>
      </c>
      <c r="H24" s="3">
        <f t="shared" si="3"/>
        <v>100</v>
      </c>
      <c r="I24" s="26">
        <f t="shared" si="2"/>
        <v>92.743968311127119</v>
      </c>
    </row>
    <row r="25" spans="1:9" s="8" customFormat="1" ht="78" hidden="1" customHeight="1" outlineLevel="1">
      <c r="A25" s="11" t="s">
        <v>96</v>
      </c>
      <c r="B25" s="7" t="s">
        <v>97</v>
      </c>
      <c r="C25" s="3">
        <v>0</v>
      </c>
      <c r="D25" s="3"/>
      <c r="E25" s="3"/>
      <c r="F25" s="3">
        <v>0</v>
      </c>
      <c r="G25" s="3" t="e">
        <f t="shared" si="1"/>
        <v>#DIV/0!</v>
      </c>
      <c r="H25" s="3" t="e">
        <f t="shared" si="3"/>
        <v>#DIV/0!</v>
      </c>
      <c r="I25" s="26" t="e">
        <f t="shared" si="2"/>
        <v>#DIV/0!</v>
      </c>
    </row>
    <row r="26" spans="1:9" s="8" customFormat="1" ht="131.25" outlineLevel="1">
      <c r="A26" s="11" t="s">
        <v>43</v>
      </c>
      <c r="B26" s="7" t="s">
        <v>44</v>
      </c>
      <c r="C26" s="3">
        <f>C27+C28+C29+C30</f>
        <v>422.3</v>
      </c>
      <c r="D26" s="3">
        <f>D27+D28+D29+D30</f>
        <v>756.90000000000009</v>
      </c>
      <c r="E26" s="3">
        <f>E27+E28+E29+E30</f>
        <v>300.3</v>
      </c>
      <c r="F26" s="3">
        <f>F27+F28+F29+F30</f>
        <v>300.3</v>
      </c>
      <c r="G26" s="3">
        <f t="shared" si="1"/>
        <v>39.674990091161312</v>
      </c>
      <c r="H26" s="3">
        <f t="shared" si="3"/>
        <v>100</v>
      </c>
      <c r="I26" s="26">
        <f t="shared" si="2"/>
        <v>71.110584892256696</v>
      </c>
    </row>
    <row r="27" spans="1:9" s="8" customFormat="1" ht="112.5" customHeight="1" outlineLevel="1">
      <c r="A27" s="11" t="s">
        <v>49</v>
      </c>
      <c r="B27" s="7" t="s">
        <v>24</v>
      </c>
      <c r="C27" s="3">
        <v>31.8</v>
      </c>
      <c r="D27" s="3">
        <v>57.3</v>
      </c>
      <c r="E27" s="3">
        <v>18</v>
      </c>
      <c r="F27" s="3">
        <v>18</v>
      </c>
      <c r="G27" s="3">
        <f t="shared" si="1"/>
        <v>31.413612565445025</v>
      </c>
      <c r="H27" s="3">
        <f t="shared" si="3"/>
        <v>100</v>
      </c>
      <c r="I27" s="26">
        <f t="shared" si="2"/>
        <v>56.60377358490566</v>
      </c>
    </row>
    <row r="28" spans="1:9" s="8" customFormat="1" ht="111" customHeight="1" outlineLevel="1">
      <c r="A28" s="11" t="s">
        <v>25</v>
      </c>
      <c r="B28" s="6" t="s">
        <v>45</v>
      </c>
      <c r="C28" s="28">
        <v>67.7</v>
      </c>
      <c r="D28" s="3">
        <v>140</v>
      </c>
      <c r="E28" s="3">
        <v>40.700000000000003</v>
      </c>
      <c r="F28" s="3">
        <v>40.700000000000003</v>
      </c>
      <c r="G28" s="3">
        <f t="shared" si="1"/>
        <v>29.071428571428577</v>
      </c>
      <c r="H28" s="3">
        <f t="shared" si="3"/>
        <v>100</v>
      </c>
      <c r="I28" s="26">
        <f t="shared" si="2"/>
        <v>60.118168389955684</v>
      </c>
    </row>
    <row r="29" spans="1:9" s="8" customFormat="1" ht="114.75" customHeight="1" outlineLevel="1">
      <c r="A29" s="11" t="s">
        <v>26</v>
      </c>
      <c r="B29" s="7" t="s">
        <v>46</v>
      </c>
      <c r="C29" s="3">
        <v>322.8</v>
      </c>
      <c r="D29" s="3">
        <v>559.6</v>
      </c>
      <c r="E29" s="3">
        <v>241.6</v>
      </c>
      <c r="F29" s="3">
        <v>241.6</v>
      </c>
      <c r="G29" s="3">
        <f t="shared" si="1"/>
        <v>43.173695496783417</v>
      </c>
      <c r="H29" s="3">
        <f t="shared" si="3"/>
        <v>100</v>
      </c>
      <c r="I29" s="26">
        <f t="shared" si="2"/>
        <v>74.845105328376704</v>
      </c>
    </row>
    <row r="30" spans="1:9" s="8" customFormat="1" ht="56.25" hidden="1" outlineLevel="1">
      <c r="A30" s="11" t="s">
        <v>66</v>
      </c>
      <c r="B30" s="7" t="s">
        <v>67</v>
      </c>
      <c r="C30" s="3"/>
      <c r="D30" s="3"/>
      <c r="E30" s="3"/>
      <c r="F30" s="3"/>
      <c r="G30" s="3" t="e">
        <f t="shared" si="1"/>
        <v>#DIV/0!</v>
      </c>
      <c r="H30" s="3" t="e">
        <f t="shared" si="3"/>
        <v>#DIV/0!</v>
      </c>
      <c r="I30" s="26" t="e">
        <f t="shared" si="2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1"/>
        <v>#DIV/0!</v>
      </c>
      <c r="H31" s="3" t="e">
        <f t="shared" si="3"/>
        <v>#DIV/0!</v>
      </c>
      <c r="I31" s="26" t="e">
        <f t="shared" si="2"/>
        <v>#DIV/0!</v>
      </c>
    </row>
    <row r="32" spans="1:9" s="8" customFormat="1" ht="112.5" outlineLevel="1">
      <c r="A32" s="11" t="s">
        <v>29</v>
      </c>
      <c r="B32" s="7" t="s">
        <v>71</v>
      </c>
      <c r="C32" s="3">
        <v>133.1</v>
      </c>
      <c r="D32" s="3">
        <v>214.8</v>
      </c>
      <c r="E32" s="3">
        <v>214.8</v>
      </c>
      <c r="F32" s="3">
        <v>214.8</v>
      </c>
      <c r="G32" s="3">
        <f t="shared" si="1"/>
        <v>100</v>
      </c>
      <c r="H32" s="3">
        <f t="shared" si="3"/>
        <v>100</v>
      </c>
      <c r="I32" s="26">
        <f t="shared" si="2"/>
        <v>161.38241923365894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156.69999999999999</v>
      </c>
      <c r="D33" s="3">
        <f>D34+D35</f>
        <v>192.5</v>
      </c>
      <c r="E33" s="3">
        <f>E34+E35</f>
        <v>11.2</v>
      </c>
      <c r="F33" s="3">
        <f>F34+F35</f>
        <v>11.2</v>
      </c>
      <c r="G33" s="3">
        <f t="shared" si="1"/>
        <v>5.8181818181818175</v>
      </c>
      <c r="H33" s="3">
        <f t="shared" si="3"/>
        <v>100</v>
      </c>
      <c r="I33" s="26">
        <f t="shared" si="2"/>
        <v>7.1474154435226547</v>
      </c>
    </row>
    <row r="34" spans="1:26" s="8" customFormat="1" ht="37.5" outlineLevel="1">
      <c r="A34" s="11" t="s">
        <v>32</v>
      </c>
      <c r="B34" s="10" t="s">
        <v>33</v>
      </c>
      <c r="C34" s="28">
        <v>156.69999999999999</v>
      </c>
      <c r="D34" s="3">
        <v>192.5</v>
      </c>
      <c r="E34" s="3">
        <v>11.2</v>
      </c>
      <c r="F34" s="3">
        <v>11.2</v>
      </c>
      <c r="G34" s="3">
        <f t="shared" si="1"/>
        <v>5.8181818181818175</v>
      </c>
      <c r="H34" s="3">
        <f t="shared" si="3"/>
        <v>100</v>
      </c>
      <c r="I34" s="26">
        <f t="shared" si="2"/>
        <v>7.1474154435226547</v>
      </c>
    </row>
    <row r="35" spans="1:26" s="8" customFormat="1" ht="35.25" hidden="1" customHeight="1" outlineLevel="1">
      <c r="A35" s="11" t="s">
        <v>55</v>
      </c>
      <c r="B35" s="10" t="s">
        <v>56</v>
      </c>
      <c r="C35" s="22"/>
      <c r="D35" s="3"/>
      <c r="E35" s="3"/>
      <c r="F35" s="3"/>
      <c r="G35" s="3" t="e">
        <f t="shared" si="1"/>
        <v>#DIV/0!</v>
      </c>
      <c r="H35" s="3" t="e">
        <f t="shared" si="3"/>
        <v>#DIV/0!</v>
      </c>
      <c r="I35" s="26" t="e">
        <f t="shared" si="2"/>
        <v>#DIV/0!</v>
      </c>
    </row>
    <row r="36" spans="1:26" s="8" customFormat="1" ht="56.25" hidden="1" outlineLevel="1">
      <c r="A36" s="11" t="s">
        <v>34</v>
      </c>
      <c r="B36" s="10" t="s">
        <v>72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1"/>
        <v>#DIV/0!</v>
      </c>
      <c r="H36" s="3" t="e">
        <f t="shared" si="3"/>
        <v>#DIV/0!</v>
      </c>
      <c r="I36" s="26" t="e">
        <f t="shared" si="2"/>
        <v>#DIV/0!</v>
      </c>
    </row>
    <row r="37" spans="1:26" s="8" customFormat="1" ht="57.75" hidden="1" customHeight="1" outlineLevel="1">
      <c r="A37" s="11" t="s">
        <v>47</v>
      </c>
      <c r="B37" s="7" t="s">
        <v>48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1"/>
        <v>#DIV/0!</v>
      </c>
      <c r="H37" s="3" t="e">
        <f t="shared" si="3"/>
        <v>#DIV/0!</v>
      </c>
      <c r="I37" s="26" t="e">
        <f t="shared" si="2"/>
        <v>#DIV/0!</v>
      </c>
    </row>
    <row r="38" spans="1:26" s="8" customFormat="1" ht="56.25" hidden="1" outlineLevel="1">
      <c r="A38" s="11" t="s">
        <v>53</v>
      </c>
      <c r="B38" s="10" t="s">
        <v>54</v>
      </c>
      <c r="C38" s="22">
        <v>0</v>
      </c>
      <c r="D38" s="9">
        <v>0</v>
      </c>
      <c r="E38" s="9">
        <v>0</v>
      </c>
      <c r="F38" s="9">
        <v>0</v>
      </c>
      <c r="G38" s="3" t="e">
        <f t="shared" si="1"/>
        <v>#DIV/0!</v>
      </c>
      <c r="H38" s="3" t="e">
        <f t="shared" si="3"/>
        <v>#DIV/0!</v>
      </c>
      <c r="I38" s="26" t="e">
        <f t="shared" si="2"/>
        <v>#DIV/0!</v>
      </c>
    </row>
    <row r="39" spans="1:26" s="8" customFormat="1" ht="37.5" hidden="1" outlineLevel="1">
      <c r="A39" s="11" t="s">
        <v>51</v>
      </c>
      <c r="B39" s="10" t="s">
        <v>52</v>
      </c>
      <c r="C39" s="22">
        <v>0</v>
      </c>
      <c r="D39" s="3">
        <v>0</v>
      </c>
      <c r="E39" s="3">
        <v>0</v>
      </c>
      <c r="F39" s="3">
        <v>0</v>
      </c>
      <c r="G39" s="3" t="e">
        <f t="shared" si="1"/>
        <v>#DIV/0!</v>
      </c>
      <c r="H39" s="3" t="e">
        <f t="shared" si="3"/>
        <v>#DIV/0!</v>
      </c>
      <c r="I39" s="26" t="e">
        <f t="shared" si="2"/>
        <v>#DIV/0!</v>
      </c>
    </row>
    <row r="40" spans="1:26" s="8" customFormat="1" ht="37.5" outlineLevel="1">
      <c r="A40" s="11" t="s">
        <v>35</v>
      </c>
      <c r="B40" s="7" t="s">
        <v>50</v>
      </c>
      <c r="C40" s="3">
        <f>C42+C43+C44+C45+C41</f>
        <v>0</v>
      </c>
      <c r="D40" s="3">
        <f>D42+D43+D44+D45</f>
        <v>0</v>
      </c>
      <c r="E40" s="3">
        <f t="shared" ref="E40" si="4">E42+E43+E44+E45</f>
        <v>0</v>
      </c>
      <c r="F40" s="3">
        <v>0</v>
      </c>
      <c r="G40" s="3">
        <v>0</v>
      </c>
      <c r="H40" s="3"/>
      <c r="I40" s="26"/>
    </row>
    <row r="41" spans="1:26" s="8" customFormat="1" ht="40.5" hidden="1" customHeight="1" outlineLevel="1">
      <c r="A41" s="11" t="s">
        <v>98</v>
      </c>
      <c r="B41" s="7" t="s">
        <v>99</v>
      </c>
      <c r="C41" s="3">
        <v>0</v>
      </c>
      <c r="D41" s="3"/>
      <c r="E41" s="3"/>
      <c r="F41" s="3"/>
      <c r="G41" s="3" t="e">
        <f t="shared" si="1"/>
        <v>#DIV/0!</v>
      </c>
      <c r="H41" s="3" t="e">
        <f t="shared" si="3"/>
        <v>#DIV/0!</v>
      </c>
      <c r="I41" s="26" t="e">
        <f t="shared" si="2"/>
        <v>#DIV/0!</v>
      </c>
    </row>
    <row r="42" spans="1:26" s="8" customFormat="1" ht="135" hidden="1" customHeight="1" outlineLevel="1">
      <c r="A42" s="11" t="s">
        <v>149</v>
      </c>
      <c r="B42" s="7" t="s">
        <v>150</v>
      </c>
      <c r="C42" s="3">
        <v>0</v>
      </c>
      <c r="D42" s="3">
        <v>0</v>
      </c>
      <c r="E42" s="3">
        <v>0</v>
      </c>
      <c r="F42" s="3">
        <v>0</v>
      </c>
      <c r="G42" s="3"/>
      <c r="H42" s="3" t="e">
        <f t="shared" si="3"/>
        <v>#DIV/0!</v>
      </c>
      <c r="I42" s="26" t="e">
        <f t="shared" si="2"/>
        <v>#DIV/0!</v>
      </c>
      <c r="N42" s="17"/>
      <c r="O42" s="17"/>
      <c r="P42" s="17"/>
      <c r="Q42" s="17"/>
      <c r="R42" s="17"/>
      <c r="S42" s="17"/>
      <c r="T42" s="17"/>
    </row>
    <row r="43" spans="1:26" s="8" customFormat="1" ht="131.25" hidden="1" outlineLevel="1">
      <c r="A43" s="11" t="s">
        <v>153</v>
      </c>
      <c r="B43" s="7" t="s">
        <v>154</v>
      </c>
      <c r="C43" s="3">
        <v>0</v>
      </c>
      <c r="D43" s="3">
        <v>0</v>
      </c>
      <c r="E43" s="3">
        <v>0</v>
      </c>
      <c r="F43" s="3"/>
      <c r="G43" s="3"/>
      <c r="H43" s="3" t="e">
        <f t="shared" si="3"/>
        <v>#DIV/0!</v>
      </c>
      <c r="I43" s="26" t="e">
        <f t="shared" si="2"/>
        <v>#DIV/0!</v>
      </c>
      <c r="N43" s="17"/>
      <c r="O43" s="17"/>
      <c r="P43" s="17"/>
      <c r="Q43" s="17"/>
      <c r="R43" s="17"/>
      <c r="S43" s="17"/>
      <c r="T43" s="17"/>
    </row>
    <row r="44" spans="1:26" s="8" customFormat="1" ht="76.5" hidden="1" customHeight="1" outlineLevel="1">
      <c r="A44" s="11" t="s">
        <v>92</v>
      </c>
      <c r="B44" s="18" t="s">
        <v>94</v>
      </c>
      <c r="C44" s="23">
        <v>0</v>
      </c>
      <c r="D44" s="3">
        <v>0</v>
      </c>
      <c r="E44" s="3">
        <v>0</v>
      </c>
      <c r="F44" s="3">
        <v>0</v>
      </c>
      <c r="G44" s="3" t="e">
        <f t="shared" si="1"/>
        <v>#DIV/0!</v>
      </c>
      <c r="H44" s="3" t="e">
        <f t="shared" si="3"/>
        <v>#DIV/0!</v>
      </c>
      <c r="I44" s="26" t="e">
        <f t="shared" si="2"/>
        <v>#DIV/0!</v>
      </c>
    </row>
    <row r="45" spans="1:26" s="8" customFormat="1" ht="114" hidden="1" customHeight="1" outlineLevel="1">
      <c r="A45" s="11" t="s">
        <v>93</v>
      </c>
      <c r="B45" s="18" t="s">
        <v>95</v>
      </c>
      <c r="C45" s="24"/>
      <c r="D45" s="3">
        <v>0</v>
      </c>
      <c r="E45" s="3">
        <v>0</v>
      </c>
      <c r="F45" s="3">
        <v>0</v>
      </c>
      <c r="G45" s="3" t="e">
        <f t="shared" si="1"/>
        <v>#DIV/0!</v>
      </c>
      <c r="H45" s="3" t="e">
        <f t="shared" si="3"/>
        <v>#DIV/0!</v>
      </c>
      <c r="I45" s="26" t="e">
        <f t="shared" si="2"/>
        <v>#DIV/0!</v>
      </c>
    </row>
    <row r="46" spans="1:26" s="8" customFormat="1" ht="19.5" customHeight="1" outlineLevel="1">
      <c r="A46" s="11" t="s">
        <v>36</v>
      </c>
      <c r="B46" s="7" t="s">
        <v>37</v>
      </c>
      <c r="C46" s="3">
        <v>72.8</v>
      </c>
      <c r="D46" s="3">
        <v>151</v>
      </c>
      <c r="E46" s="3">
        <v>2.8</v>
      </c>
      <c r="F46" s="3">
        <v>2.8</v>
      </c>
      <c r="G46" s="3">
        <f t="shared" si="1"/>
        <v>1.8543046357615893</v>
      </c>
      <c r="H46" s="3">
        <f t="shared" si="3"/>
        <v>100</v>
      </c>
      <c r="I46" s="26">
        <f t="shared" si="2"/>
        <v>3.8461538461538463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8" customFormat="1" ht="18.75" outlineLevel="1">
      <c r="A47" s="11" t="s">
        <v>38</v>
      </c>
      <c r="B47" s="7" t="s">
        <v>91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/>
      <c r="I47" s="2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>
      <c r="A48" s="11" t="s">
        <v>73</v>
      </c>
      <c r="B48" s="12" t="s">
        <v>74</v>
      </c>
      <c r="C48" s="13">
        <f>C49+C103+C111</f>
        <v>38577.299999999981</v>
      </c>
      <c r="D48" s="13">
        <f>D49+D111+D110+D113+D114</f>
        <v>82853.700000000012</v>
      </c>
      <c r="E48" s="13">
        <f>E49+E111+E110+E113+E114</f>
        <v>37658.799999999996</v>
      </c>
      <c r="F48" s="13">
        <f>F49+F111+F110+F113+F114</f>
        <v>37658.799999999996</v>
      </c>
      <c r="G48" s="3">
        <f t="shared" si="1"/>
        <v>45.452164477868813</v>
      </c>
      <c r="H48" s="3">
        <f t="shared" si="3"/>
        <v>100</v>
      </c>
      <c r="I48" s="26">
        <f t="shared" si="2"/>
        <v>97.619066134747683</v>
      </c>
    </row>
    <row r="49" spans="1:9" ht="56.25">
      <c r="A49" s="57" t="s">
        <v>75</v>
      </c>
      <c r="B49" s="12" t="s">
        <v>76</v>
      </c>
      <c r="C49" s="14">
        <f>SUM(C50:C102)</f>
        <v>38577.299999999981</v>
      </c>
      <c r="D49" s="14">
        <f>SUM(D50:D109)</f>
        <v>82597.400000000009</v>
      </c>
      <c r="E49" s="14">
        <f>SUM(E50:E109)</f>
        <v>37658.799999999996</v>
      </c>
      <c r="F49" s="14">
        <f>SUM(F50:F109)</f>
        <v>37658.799999999996</v>
      </c>
      <c r="G49" s="58">
        <f t="shared" si="1"/>
        <v>45.593202691610138</v>
      </c>
      <c r="H49" s="58">
        <f t="shared" si="3"/>
        <v>100</v>
      </c>
      <c r="I49" s="59">
        <f t="shared" si="2"/>
        <v>97.619066134747683</v>
      </c>
    </row>
    <row r="50" spans="1:9" ht="56.25">
      <c r="A50" s="57" t="s">
        <v>156</v>
      </c>
      <c r="B50" s="60" t="s">
        <v>77</v>
      </c>
      <c r="C50" s="61">
        <v>60</v>
      </c>
      <c r="D50" s="58">
        <v>123.3</v>
      </c>
      <c r="E50" s="58">
        <v>60</v>
      </c>
      <c r="F50" s="58">
        <v>60</v>
      </c>
      <c r="G50" s="58">
        <f t="shared" si="1"/>
        <v>48.661800486618006</v>
      </c>
      <c r="H50" s="58">
        <f t="shared" si="3"/>
        <v>100</v>
      </c>
      <c r="I50" s="59">
        <f t="shared" si="2"/>
        <v>100</v>
      </c>
    </row>
    <row r="51" spans="1:9" ht="71.25" customHeight="1">
      <c r="A51" s="57" t="s">
        <v>157</v>
      </c>
      <c r="B51" s="51" t="s">
        <v>104</v>
      </c>
      <c r="C51" s="61">
        <v>12126</v>
      </c>
      <c r="D51" s="58">
        <v>21361.5</v>
      </c>
      <c r="E51" s="62">
        <v>10146</v>
      </c>
      <c r="F51" s="62">
        <v>10146</v>
      </c>
      <c r="G51" s="58">
        <f t="shared" si="1"/>
        <v>47.496664560073029</v>
      </c>
      <c r="H51" s="58">
        <f t="shared" si="3"/>
        <v>100</v>
      </c>
      <c r="I51" s="59">
        <f t="shared" si="2"/>
        <v>83.671449777337941</v>
      </c>
    </row>
    <row r="52" spans="1:9" ht="60.75" customHeight="1">
      <c r="A52" s="57" t="s">
        <v>158</v>
      </c>
      <c r="B52" s="36" t="s">
        <v>78</v>
      </c>
      <c r="C52" s="61">
        <v>0</v>
      </c>
      <c r="D52" s="58">
        <v>2967.4</v>
      </c>
      <c r="E52" s="62">
        <v>1410</v>
      </c>
      <c r="F52" s="62">
        <v>1410</v>
      </c>
      <c r="G52" s="58">
        <f t="shared" si="1"/>
        <v>47.516344274449011</v>
      </c>
      <c r="H52" s="58">
        <f t="shared" si="3"/>
        <v>100</v>
      </c>
      <c r="I52" s="59"/>
    </row>
    <row r="53" spans="1:9" ht="77.25" customHeight="1">
      <c r="A53" s="57" t="s">
        <v>159</v>
      </c>
      <c r="B53" s="34" t="s">
        <v>105</v>
      </c>
      <c r="C53" s="61">
        <v>13670</v>
      </c>
      <c r="D53" s="58">
        <v>0</v>
      </c>
      <c r="E53" s="62">
        <v>0</v>
      </c>
      <c r="F53" s="62">
        <v>0</v>
      </c>
      <c r="G53" s="58">
        <v>0</v>
      </c>
      <c r="H53" s="58"/>
      <c r="I53" s="59">
        <f t="shared" si="2"/>
        <v>0</v>
      </c>
    </row>
    <row r="54" spans="1:9" ht="39" hidden="1" customHeight="1">
      <c r="A54" s="57"/>
      <c r="B54" s="12"/>
      <c r="C54" s="62"/>
      <c r="D54" s="58"/>
      <c r="E54" s="62"/>
      <c r="F54" s="62"/>
      <c r="G54" s="58" t="e">
        <f t="shared" si="1"/>
        <v>#DIV/0!</v>
      </c>
      <c r="H54" s="58" t="e">
        <f t="shared" si="3"/>
        <v>#DIV/0!</v>
      </c>
      <c r="I54" s="59" t="e">
        <f t="shared" si="2"/>
        <v>#DIV/0!</v>
      </c>
    </row>
    <row r="55" spans="1:9" ht="18.75" hidden="1">
      <c r="A55" s="57"/>
      <c r="B55" s="12"/>
      <c r="C55" s="62"/>
      <c r="D55" s="58"/>
      <c r="E55" s="62"/>
      <c r="F55" s="62"/>
      <c r="G55" s="58" t="e">
        <f t="shared" si="1"/>
        <v>#DIV/0!</v>
      </c>
      <c r="H55" s="58" t="e">
        <f t="shared" si="3"/>
        <v>#DIV/0!</v>
      </c>
      <c r="I55" s="59" t="e">
        <f t="shared" si="2"/>
        <v>#DIV/0!</v>
      </c>
    </row>
    <row r="56" spans="1:9" ht="76.5" hidden="1" customHeight="1">
      <c r="A56" s="57"/>
      <c r="B56" s="12"/>
      <c r="C56" s="62"/>
      <c r="D56" s="58"/>
      <c r="E56" s="62"/>
      <c r="F56" s="62"/>
      <c r="G56" s="58" t="e">
        <f t="shared" si="1"/>
        <v>#DIV/0!</v>
      </c>
      <c r="H56" s="58" t="e">
        <f t="shared" si="3"/>
        <v>#DIV/0!</v>
      </c>
      <c r="I56" s="59" t="e">
        <f t="shared" si="2"/>
        <v>#DIV/0!</v>
      </c>
    </row>
    <row r="57" spans="1:9" ht="39" hidden="1" customHeight="1">
      <c r="A57" s="57"/>
      <c r="B57" s="12"/>
      <c r="C57" s="62"/>
      <c r="D57" s="58"/>
      <c r="E57" s="62"/>
      <c r="F57" s="62"/>
      <c r="G57" s="58" t="e">
        <f t="shared" si="1"/>
        <v>#DIV/0!</v>
      </c>
      <c r="H57" s="58" t="e">
        <f t="shared" si="3"/>
        <v>#DIV/0!</v>
      </c>
      <c r="I57" s="59" t="e">
        <f t="shared" si="2"/>
        <v>#DIV/0!</v>
      </c>
    </row>
    <row r="58" spans="1:9" ht="96.75" hidden="1" customHeight="1">
      <c r="A58" s="57"/>
      <c r="B58" s="12"/>
      <c r="C58" s="61"/>
      <c r="D58" s="58"/>
      <c r="E58" s="62"/>
      <c r="F58" s="62"/>
      <c r="G58" s="58" t="e">
        <f t="shared" si="1"/>
        <v>#DIV/0!</v>
      </c>
      <c r="H58" s="58" t="e">
        <f t="shared" si="3"/>
        <v>#DIV/0!</v>
      </c>
      <c r="I58" s="59" t="e">
        <f t="shared" si="2"/>
        <v>#DIV/0!</v>
      </c>
    </row>
    <row r="59" spans="1:9" ht="75.75" hidden="1" customHeight="1">
      <c r="A59" s="57"/>
      <c r="B59" s="12"/>
      <c r="C59" s="62"/>
      <c r="D59" s="58"/>
      <c r="E59" s="62"/>
      <c r="F59" s="62"/>
      <c r="G59" s="58" t="e">
        <f t="shared" si="1"/>
        <v>#DIV/0!</v>
      </c>
      <c r="H59" s="58" t="e">
        <f t="shared" si="3"/>
        <v>#DIV/0!</v>
      </c>
      <c r="I59" s="59" t="e">
        <f t="shared" si="2"/>
        <v>#DIV/0!</v>
      </c>
    </row>
    <row r="60" spans="1:9" ht="95.25" hidden="1" customHeight="1">
      <c r="A60" s="57"/>
      <c r="B60" s="12"/>
      <c r="C60" s="61"/>
      <c r="D60" s="58"/>
      <c r="E60" s="62"/>
      <c r="F60" s="62"/>
      <c r="G60" s="58" t="e">
        <f t="shared" si="1"/>
        <v>#DIV/0!</v>
      </c>
      <c r="H60" s="58" t="e">
        <f t="shared" si="3"/>
        <v>#DIV/0!</v>
      </c>
      <c r="I60" s="59" t="e">
        <f t="shared" si="2"/>
        <v>#DIV/0!</v>
      </c>
    </row>
    <row r="61" spans="1:9" ht="153" hidden="1" customHeight="1">
      <c r="A61" s="57"/>
      <c r="B61" s="12"/>
      <c r="C61" s="63"/>
      <c r="D61" s="58"/>
      <c r="E61" s="62"/>
      <c r="F61" s="62"/>
      <c r="G61" s="58" t="e">
        <f t="shared" si="1"/>
        <v>#DIV/0!</v>
      </c>
      <c r="H61" s="58" t="e">
        <f t="shared" si="3"/>
        <v>#DIV/0!</v>
      </c>
      <c r="I61" s="59" t="e">
        <f t="shared" si="2"/>
        <v>#DIV/0!</v>
      </c>
    </row>
    <row r="62" spans="1:9" ht="57.75" hidden="1" customHeight="1">
      <c r="A62" s="29"/>
      <c r="B62" s="49"/>
      <c r="C62" s="64"/>
      <c r="D62" s="64"/>
      <c r="E62" s="64"/>
      <c r="F62" s="64"/>
      <c r="G62" s="58" t="e">
        <f t="shared" si="1"/>
        <v>#DIV/0!</v>
      </c>
      <c r="H62" s="58" t="e">
        <f t="shared" si="3"/>
        <v>#DIV/0!</v>
      </c>
      <c r="I62" s="59" t="e">
        <f t="shared" si="2"/>
        <v>#DIV/0!</v>
      </c>
    </row>
    <row r="63" spans="1:9" ht="57.75" hidden="1" customHeight="1">
      <c r="A63" s="29"/>
      <c r="B63" s="49"/>
      <c r="C63" s="64"/>
      <c r="D63" s="64"/>
      <c r="E63" s="64"/>
      <c r="F63" s="64"/>
      <c r="G63" s="58" t="e">
        <f t="shared" si="1"/>
        <v>#DIV/0!</v>
      </c>
      <c r="H63" s="58" t="e">
        <f t="shared" si="3"/>
        <v>#DIV/0!</v>
      </c>
      <c r="I63" s="59" t="e">
        <f t="shared" si="2"/>
        <v>#DIV/0!</v>
      </c>
    </row>
    <row r="64" spans="1:9" ht="23.25" customHeight="1">
      <c r="A64" s="57" t="s">
        <v>155</v>
      </c>
      <c r="B64" s="65" t="s">
        <v>160</v>
      </c>
      <c r="C64" s="64"/>
      <c r="D64" s="58">
        <v>24489</v>
      </c>
      <c r="E64" s="58">
        <v>12244.5</v>
      </c>
      <c r="F64" s="58">
        <v>12244.5</v>
      </c>
      <c r="G64" s="58">
        <f t="shared" si="1"/>
        <v>50</v>
      </c>
      <c r="H64" s="58">
        <f t="shared" si="3"/>
        <v>100</v>
      </c>
      <c r="I64" s="59"/>
    </row>
    <row r="65" spans="1:9" ht="91.5" customHeight="1">
      <c r="A65" s="30" t="s">
        <v>142</v>
      </c>
      <c r="B65" s="50" t="s">
        <v>143</v>
      </c>
      <c r="C65" s="58">
        <v>122.8</v>
      </c>
      <c r="D65" s="58"/>
      <c r="E65" s="58"/>
      <c r="F65" s="58"/>
      <c r="G65" s="58"/>
      <c r="H65" s="58"/>
      <c r="I65" s="59"/>
    </row>
    <row r="66" spans="1:9" ht="76.5" customHeight="1">
      <c r="A66" s="30" t="s">
        <v>161</v>
      </c>
      <c r="B66" s="33" t="s">
        <v>162</v>
      </c>
      <c r="C66" s="58">
        <v>328.3</v>
      </c>
      <c r="D66" s="58">
        <v>1458.2</v>
      </c>
      <c r="E66" s="58">
        <v>212.3</v>
      </c>
      <c r="F66" s="58">
        <v>212.3</v>
      </c>
      <c r="G66" s="58">
        <f t="shared" si="1"/>
        <v>14.55904539843643</v>
      </c>
      <c r="H66" s="58">
        <f t="shared" si="3"/>
        <v>100</v>
      </c>
      <c r="I66" s="59">
        <f t="shared" si="2"/>
        <v>64.666463600365518</v>
      </c>
    </row>
    <row r="67" spans="1:9" ht="76.5" customHeight="1">
      <c r="A67" s="30" t="s">
        <v>180</v>
      </c>
      <c r="B67" s="33" t="s">
        <v>181</v>
      </c>
      <c r="C67" s="58"/>
      <c r="D67" s="58">
        <v>999.7</v>
      </c>
      <c r="E67" s="58">
        <v>0</v>
      </c>
      <c r="F67" s="58">
        <v>0</v>
      </c>
      <c r="G67" s="58">
        <f t="shared" si="1"/>
        <v>0</v>
      </c>
      <c r="H67" s="58"/>
      <c r="I67" s="59"/>
    </row>
    <row r="68" spans="1:9" ht="62.25" customHeight="1">
      <c r="A68" s="30" t="s">
        <v>165</v>
      </c>
      <c r="B68" s="33" t="s">
        <v>166</v>
      </c>
      <c r="C68" s="58"/>
      <c r="D68" s="58">
        <v>604</v>
      </c>
      <c r="E68" s="58">
        <v>107.7</v>
      </c>
      <c r="F68" s="58">
        <v>107.7</v>
      </c>
      <c r="G68" s="58">
        <f t="shared" si="1"/>
        <v>17.831125827814571</v>
      </c>
      <c r="H68" s="58">
        <f t="shared" si="3"/>
        <v>100</v>
      </c>
      <c r="I68" s="59"/>
    </row>
    <row r="69" spans="1:9" ht="78" customHeight="1">
      <c r="A69" s="30" t="s">
        <v>163</v>
      </c>
      <c r="B69" s="33" t="s">
        <v>164</v>
      </c>
      <c r="C69" s="58"/>
      <c r="D69" s="58">
        <v>778</v>
      </c>
      <c r="E69" s="58">
        <v>314.60000000000002</v>
      </c>
      <c r="F69" s="58">
        <v>314.60000000000002</v>
      </c>
      <c r="G69" s="58">
        <f t="shared" si="1"/>
        <v>40.437017994858614</v>
      </c>
      <c r="H69" s="58">
        <f t="shared" si="3"/>
        <v>100</v>
      </c>
      <c r="I69" s="59"/>
    </row>
    <row r="70" spans="1:9" ht="78" hidden="1" customHeight="1">
      <c r="A70" s="30"/>
      <c r="B70" s="33"/>
      <c r="C70" s="3"/>
      <c r="D70" s="3"/>
      <c r="E70" s="3"/>
      <c r="F70" s="3"/>
      <c r="G70" s="3"/>
      <c r="H70" s="3"/>
      <c r="I70" s="26"/>
    </row>
    <row r="71" spans="1:9" ht="78" hidden="1" customHeight="1">
      <c r="A71" s="30"/>
      <c r="B71" s="33"/>
      <c r="C71" s="3"/>
      <c r="D71" s="3"/>
      <c r="E71" s="3"/>
      <c r="F71" s="3"/>
      <c r="G71" s="3"/>
      <c r="H71" s="3"/>
      <c r="I71" s="26"/>
    </row>
    <row r="72" spans="1:9" ht="78" hidden="1" customHeight="1">
      <c r="A72" s="30"/>
      <c r="B72" s="33"/>
      <c r="C72" s="3"/>
      <c r="D72" s="3"/>
      <c r="E72" s="3"/>
      <c r="F72" s="3"/>
      <c r="G72" s="3"/>
      <c r="H72" s="3"/>
      <c r="I72" s="26"/>
    </row>
    <row r="73" spans="1:9" ht="73.5" customHeight="1">
      <c r="A73" s="30" t="s">
        <v>167</v>
      </c>
      <c r="B73" s="73" t="s">
        <v>106</v>
      </c>
      <c r="C73" s="58">
        <v>33.6</v>
      </c>
      <c r="D73" s="31">
        <v>82.9</v>
      </c>
      <c r="E73" s="58">
        <v>37.9</v>
      </c>
      <c r="F73" s="58">
        <v>37.9</v>
      </c>
      <c r="G73" s="58">
        <f t="shared" si="1"/>
        <v>45.717732207478882</v>
      </c>
      <c r="H73" s="58">
        <f t="shared" si="3"/>
        <v>100</v>
      </c>
      <c r="I73" s="59">
        <f t="shared" si="2"/>
        <v>112.79761904761905</v>
      </c>
    </row>
    <row r="74" spans="1:9" ht="95.25" customHeight="1">
      <c r="A74" s="30" t="s">
        <v>145</v>
      </c>
      <c r="B74" s="73" t="s">
        <v>144</v>
      </c>
      <c r="C74" s="58">
        <v>0.3</v>
      </c>
      <c r="D74" s="31">
        <v>0</v>
      </c>
      <c r="E74" s="58">
        <v>0</v>
      </c>
      <c r="F74" s="58">
        <v>0</v>
      </c>
      <c r="G74" s="58"/>
      <c r="H74" s="58"/>
      <c r="I74" s="59">
        <f t="shared" si="2"/>
        <v>0</v>
      </c>
    </row>
    <row r="75" spans="1:9" ht="74.25" customHeight="1">
      <c r="A75" s="30" t="s">
        <v>168</v>
      </c>
      <c r="B75" s="32" t="s">
        <v>107</v>
      </c>
      <c r="C75" s="46">
        <v>6908.1</v>
      </c>
      <c r="D75" s="31">
        <v>14953.6</v>
      </c>
      <c r="E75" s="31">
        <v>7545.7</v>
      </c>
      <c r="F75" s="58">
        <v>7545.7</v>
      </c>
      <c r="G75" s="58">
        <f t="shared" si="1"/>
        <v>50.46075861331051</v>
      </c>
      <c r="H75" s="58">
        <f t="shared" si="3"/>
        <v>100</v>
      </c>
      <c r="I75" s="59">
        <f t="shared" si="2"/>
        <v>109.22974479234522</v>
      </c>
    </row>
    <row r="76" spans="1:9" ht="94.5" customHeight="1">
      <c r="A76" s="30" t="s">
        <v>108</v>
      </c>
      <c r="B76" s="33" t="s">
        <v>109</v>
      </c>
      <c r="C76" s="31">
        <v>101.2</v>
      </c>
      <c r="D76" s="31">
        <v>221.6</v>
      </c>
      <c r="E76" s="31">
        <v>100.8</v>
      </c>
      <c r="F76" s="58">
        <v>100.8</v>
      </c>
      <c r="G76" s="58">
        <f t="shared" si="1"/>
        <v>45.487364620938628</v>
      </c>
      <c r="H76" s="58">
        <f t="shared" si="3"/>
        <v>100</v>
      </c>
      <c r="I76" s="59">
        <f t="shared" si="2"/>
        <v>99.604743083003939</v>
      </c>
    </row>
    <row r="77" spans="1:9" ht="134.25" customHeight="1">
      <c r="A77" s="30" t="s">
        <v>110</v>
      </c>
      <c r="B77" s="34" t="s">
        <v>111</v>
      </c>
      <c r="C77" s="31">
        <v>87</v>
      </c>
      <c r="D77" s="31">
        <v>213</v>
      </c>
      <c r="E77" s="31">
        <v>96.6</v>
      </c>
      <c r="F77" s="58">
        <v>96.6</v>
      </c>
      <c r="G77" s="58">
        <f t="shared" ref="G77:G115" si="5">F77/D77*100</f>
        <v>45.352112676056336</v>
      </c>
      <c r="H77" s="58">
        <f t="shared" si="3"/>
        <v>100</v>
      </c>
      <c r="I77" s="59">
        <f t="shared" ref="I77:I115" si="6">F77/C77*100</f>
        <v>111.03448275862068</v>
      </c>
    </row>
    <row r="78" spans="1:9" ht="210.75" customHeight="1">
      <c r="A78" s="30" t="s">
        <v>112</v>
      </c>
      <c r="B78" s="35" t="s">
        <v>113</v>
      </c>
      <c r="C78" s="31">
        <v>95.7</v>
      </c>
      <c r="D78" s="43">
        <v>202.8</v>
      </c>
      <c r="E78" s="43">
        <v>96.4</v>
      </c>
      <c r="F78" s="58">
        <v>96.4</v>
      </c>
      <c r="G78" s="58">
        <f t="shared" si="5"/>
        <v>47.534516765285993</v>
      </c>
      <c r="H78" s="58">
        <f t="shared" ref="H78:H115" si="7">F78/E78*100</f>
        <v>100</v>
      </c>
      <c r="I78" s="59">
        <f t="shared" si="6"/>
        <v>100.73145245559039</v>
      </c>
    </row>
    <row r="79" spans="1:9" ht="186.75" hidden="1" customHeight="1">
      <c r="A79" s="30"/>
      <c r="B79" s="33"/>
      <c r="C79" s="31"/>
      <c r="D79" s="37"/>
      <c r="E79" s="31"/>
      <c r="F79" s="58"/>
      <c r="G79" s="58" t="e">
        <f t="shared" si="5"/>
        <v>#DIV/0!</v>
      </c>
      <c r="H79" s="58" t="e">
        <f t="shared" si="7"/>
        <v>#DIV/0!</v>
      </c>
      <c r="I79" s="59" t="e">
        <f t="shared" si="6"/>
        <v>#DIV/0!</v>
      </c>
    </row>
    <row r="80" spans="1:9" ht="93.75" customHeight="1">
      <c r="A80" s="30" t="s">
        <v>114</v>
      </c>
      <c r="B80" s="32" t="s">
        <v>115</v>
      </c>
      <c r="C80" s="47">
        <v>80.599999999999994</v>
      </c>
      <c r="D80" s="31">
        <v>214.8</v>
      </c>
      <c r="E80" s="31">
        <v>93.7</v>
      </c>
      <c r="F80" s="58">
        <v>93.7</v>
      </c>
      <c r="G80" s="58">
        <f t="shared" si="5"/>
        <v>43.621973929236496</v>
      </c>
      <c r="H80" s="58">
        <f t="shared" si="7"/>
        <v>100</v>
      </c>
      <c r="I80" s="59">
        <f t="shared" si="6"/>
        <v>116.25310173697272</v>
      </c>
    </row>
    <row r="81" spans="1:9" ht="112.5">
      <c r="A81" s="30" t="s">
        <v>116</v>
      </c>
      <c r="B81" s="35" t="s">
        <v>117</v>
      </c>
      <c r="C81" s="48">
        <v>290.5</v>
      </c>
      <c r="D81" s="31">
        <v>674.6</v>
      </c>
      <c r="E81" s="31">
        <v>318</v>
      </c>
      <c r="F81" s="58">
        <v>318</v>
      </c>
      <c r="G81" s="58">
        <f t="shared" si="5"/>
        <v>47.139045360213458</v>
      </c>
      <c r="H81" s="58">
        <f t="shared" si="7"/>
        <v>100</v>
      </c>
      <c r="I81" s="59">
        <f t="shared" si="6"/>
        <v>109.46643717728055</v>
      </c>
    </row>
    <row r="82" spans="1:9" ht="149.25" customHeight="1">
      <c r="A82" s="30" t="s">
        <v>118</v>
      </c>
      <c r="B82" s="35" t="s">
        <v>79</v>
      </c>
      <c r="C82" s="48">
        <v>11.1</v>
      </c>
      <c r="D82" s="31">
        <v>25</v>
      </c>
      <c r="E82" s="31">
        <v>12.4</v>
      </c>
      <c r="F82" s="58">
        <v>12.4</v>
      </c>
      <c r="G82" s="58">
        <f t="shared" si="5"/>
        <v>49.6</v>
      </c>
      <c r="H82" s="58">
        <f t="shared" si="7"/>
        <v>100</v>
      </c>
      <c r="I82" s="59">
        <f t="shared" si="6"/>
        <v>111.71171171171173</v>
      </c>
    </row>
    <row r="83" spans="1:9" ht="94.5" customHeight="1">
      <c r="A83" s="30" t="s">
        <v>119</v>
      </c>
      <c r="B83" s="35" t="s">
        <v>120</v>
      </c>
      <c r="C83" s="48">
        <v>141.69999999999999</v>
      </c>
      <c r="D83" s="31">
        <v>386.8</v>
      </c>
      <c r="E83" s="31">
        <v>211.6</v>
      </c>
      <c r="F83" s="58">
        <v>211.6</v>
      </c>
      <c r="G83" s="58">
        <f t="shared" si="5"/>
        <v>54.705274043433292</v>
      </c>
      <c r="H83" s="58">
        <f t="shared" si="7"/>
        <v>100</v>
      </c>
      <c r="I83" s="59">
        <f t="shared" si="6"/>
        <v>149.32956951305576</v>
      </c>
    </row>
    <row r="84" spans="1:9" ht="96.75" customHeight="1">
      <c r="A84" s="30" t="s">
        <v>121</v>
      </c>
      <c r="B84" s="33" t="s">
        <v>122</v>
      </c>
      <c r="C84" s="31">
        <v>86.7</v>
      </c>
      <c r="D84" s="31">
        <v>212.8</v>
      </c>
      <c r="E84" s="31">
        <v>95.6</v>
      </c>
      <c r="F84" s="58">
        <v>95.6</v>
      </c>
      <c r="G84" s="58">
        <f t="shared" si="5"/>
        <v>44.924812030075181</v>
      </c>
      <c r="H84" s="58">
        <f t="shared" si="7"/>
        <v>100</v>
      </c>
      <c r="I84" s="59">
        <f t="shared" si="6"/>
        <v>110.26528258362167</v>
      </c>
    </row>
    <row r="85" spans="1:9" ht="93.75" customHeight="1">
      <c r="A85" s="30" t="s">
        <v>123</v>
      </c>
      <c r="B85" s="33" t="s">
        <v>124</v>
      </c>
      <c r="C85" s="31">
        <v>91.5</v>
      </c>
      <c r="D85" s="31">
        <v>174.8</v>
      </c>
      <c r="E85" s="31">
        <v>45.2</v>
      </c>
      <c r="F85" s="58">
        <v>45.2</v>
      </c>
      <c r="G85" s="58">
        <f t="shared" si="5"/>
        <v>25.858123569794049</v>
      </c>
      <c r="H85" s="58">
        <f t="shared" si="7"/>
        <v>100</v>
      </c>
      <c r="I85" s="59">
        <f t="shared" si="6"/>
        <v>49.398907103825138</v>
      </c>
    </row>
    <row r="86" spans="1:9" ht="114" customHeight="1">
      <c r="A86" s="30" t="s">
        <v>125</v>
      </c>
      <c r="B86" s="33" t="s">
        <v>126</v>
      </c>
      <c r="C86" s="31">
        <v>100.2</v>
      </c>
      <c r="D86" s="31">
        <v>285.7</v>
      </c>
      <c r="E86" s="31">
        <v>120.8</v>
      </c>
      <c r="F86" s="58">
        <v>120.8</v>
      </c>
      <c r="G86" s="58">
        <f t="shared" si="5"/>
        <v>42.28211410570529</v>
      </c>
      <c r="H86" s="58">
        <f t="shared" si="7"/>
        <v>100</v>
      </c>
      <c r="I86" s="59">
        <f t="shared" si="6"/>
        <v>120.55888223552893</v>
      </c>
    </row>
    <row r="87" spans="1:9" ht="113.25" customHeight="1">
      <c r="A87" s="30" t="s">
        <v>127</v>
      </c>
      <c r="B87" s="36" t="s">
        <v>128</v>
      </c>
      <c r="C87" s="31">
        <v>34.4</v>
      </c>
      <c r="D87" s="31">
        <v>89</v>
      </c>
      <c r="E87" s="31">
        <v>38.200000000000003</v>
      </c>
      <c r="F87" s="58">
        <v>38.200000000000003</v>
      </c>
      <c r="G87" s="58">
        <f t="shared" si="5"/>
        <v>42.921348314606746</v>
      </c>
      <c r="H87" s="58">
        <f t="shared" si="7"/>
        <v>100</v>
      </c>
      <c r="I87" s="59">
        <f t="shared" si="6"/>
        <v>111.04651162790699</v>
      </c>
    </row>
    <row r="88" spans="1:9" ht="258.75" customHeight="1">
      <c r="A88" s="30" t="s">
        <v>129</v>
      </c>
      <c r="B88" s="36" t="s">
        <v>130</v>
      </c>
      <c r="C88" s="48">
        <v>23.2</v>
      </c>
      <c r="D88" s="31">
        <v>50.7</v>
      </c>
      <c r="E88" s="31">
        <v>25.4</v>
      </c>
      <c r="F88" s="58">
        <v>25.4</v>
      </c>
      <c r="G88" s="58">
        <f t="shared" si="5"/>
        <v>50.098619329388548</v>
      </c>
      <c r="H88" s="58">
        <f t="shared" si="7"/>
        <v>100</v>
      </c>
      <c r="I88" s="59">
        <f t="shared" si="6"/>
        <v>109.48275862068965</v>
      </c>
    </row>
    <row r="89" spans="1:9" ht="78" customHeight="1">
      <c r="A89" s="30" t="s">
        <v>131</v>
      </c>
      <c r="B89" s="33" t="s">
        <v>132</v>
      </c>
      <c r="C89" s="31">
        <v>4184.3999999999996</v>
      </c>
      <c r="D89" s="31">
        <v>8858.2000000000007</v>
      </c>
      <c r="E89" s="31">
        <v>4245.3999999999996</v>
      </c>
      <c r="F89" s="58">
        <v>4245.3999999999996</v>
      </c>
      <c r="G89" s="58">
        <f t="shared" si="5"/>
        <v>47.926215258178857</v>
      </c>
      <c r="H89" s="58">
        <f t="shared" si="7"/>
        <v>100</v>
      </c>
      <c r="I89" s="59">
        <f t="shared" si="6"/>
        <v>101.45779562183348</v>
      </c>
    </row>
    <row r="90" spans="1:9" ht="169.5" hidden="1" customHeight="1">
      <c r="A90" s="30"/>
      <c r="B90" s="38"/>
      <c r="C90" s="31"/>
      <c r="D90" s="44"/>
      <c r="E90" s="31"/>
      <c r="F90" s="58"/>
      <c r="G90" s="58" t="e">
        <f t="shared" si="5"/>
        <v>#DIV/0!</v>
      </c>
      <c r="H90" s="58" t="e">
        <f t="shared" si="7"/>
        <v>#DIV/0!</v>
      </c>
      <c r="I90" s="59" t="e">
        <f t="shared" si="6"/>
        <v>#DIV/0!</v>
      </c>
    </row>
    <row r="91" spans="1:9" ht="186" hidden="1" customHeight="1">
      <c r="A91" s="30" t="s">
        <v>133</v>
      </c>
      <c r="B91" s="35" t="s">
        <v>134</v>
      </c>
      <c r="C91" s="31"/>
      <c r="D91" s="45"/>
      <c r="E91" s="31"/>
      <c r="F91" s="58"/>
      <c r="G91" s="58" t="e">
        <f t="shared" si="5"/>
        <v>#DIV/0!</v>
      </c>
      <c r="H91" s="58" t="e">
        <f t="shared" si="7"/>
        <v>#DIV/0!</v>
      </c>
      <c r="I91" s="59" t="e">
        <f t="shared" si="6"/>
        <v>#DIV/0!</v>
      </c>
    </row>
    <row r="92" spans="1:9" ht="113.25" customHeight="1">
      <c r="A92" s="30" t="s">
        <v>135</v>
      </c>
      <c r="B92" s="33" t="s">
        <v>136</v>
      </c>
      <c r="C92" s="37"/>
      <c r="D92" s="31">
        <v>1.3</v>
      </c>
      <c r="E92" s="31">
        <v>0</v>
      </c>
      <c r="F92" s="58">
        <v>0</v>
      </c>
      <c r="G92" s="58">
        <f t="shared" si="5"/>
        <v>0</v>
      </c>
      <c r="H92" s="58"/>
      <c r="I92" s="59"/>
    </row>
    <row r="93" spans="1:9" ht="56.25">
      <c r="A93" s="39" t="s">
        <v>137</v>
      </c>
      <c r="B93" s="40" t="s">
        <v>138</v>
      </c>
      <c r="C93" s="41"/>
      <c r="D93" s="42">
        <v>48.7</v>
      </c>
      <c r="E93" s="42">
        <v>0</v>
      </c>
      <c r="F93" s="74">
        <v>0</v>
      </c>
      <c r="G93" s="58">
        <f t="shared" si="5"/>
        <v>0</v>
      </c>
      <c r="H93" s="58"/>
      <c r="I93" s="59"/>
    </row>
    <row r="94" spans="1:9" ht="192.75" hidden="1" customHeight="1">
      <c r="A94" s="52"/>
      <c r="B94" s="66"/>
      <c r="C94" s="67"/>
      <c r="D94" s="68"/>
      <c r="E94" s="68"/>
      <c r="F94" s="68"/>
      <c r="G94" s="54" t="e">
        <f t="shared" si="5"/>
        <v>#DIV/0!</v>
      </c>
      <c r="H94" s="54" t="e">
        <f t="shared" si="7"/>
        <v>#DIV/0!</v>
      </c>
      <c r="I94" s="59" t="e">
        <f t="shared" si="6"/>
        <v>#DIV/0!</v>
      </c>
    </row>
    <row r="95" spans="1:9" ht="94.5" hidden="1" customHeight="1">
      <c r="A95" s="52"/>
      <c r="B95" s="66"/>
      <c r="C95" s="67"/>
      <c r="D95" s="54"/>
      <c r="E95" s="54"/>
      <c r="F95" s="54"/>
      <c r="G95" s="54" t="e">
        <f t="shared" si="5"/>
        <v>#DIV/0!</v>
      </c>
      <c r="H95" s="54" t="e">
        <f t="shared" si="7"/>
        <v>#DIV/0!</v>
      </c>
      <c r="I95" s="59" t="e">
        <f t="shared" si="6"/>
        <v>#DIV/0!</v>
      </c>
    </row>
    <row r="96" spans="1:9" ht="18.75" hidden="1">
      <c r="A96" s="52"/>
      <c r="B96" s="66"/>
      <c r="C96" s="67"/>
      <c r="D96" s="54"/>
      <c r="E96" s="54"/>
      <c r="F96" s="54"/>
      <c r="G96" s="54" t="e">
        <f t="shared" si="5"/>
        <v>#DIV/0!</v>
      </c>
      <c r="H96" s="54" t="e">
        <f t="shared" si="7"/>
        <v>#DIV/0!</v>
      </c>
      <c r="I96" s="59" t="e">
        <f t="shared" si="6"/>
        <v>#DIV/0!</v>
      </c>
    </row>
    <row r="97" spans="1:9" ht="18.75" hidden="1">
      <c r="A97" s="52"/>
      <c r="B97" s="66"/>
      <c r="C97" s="67"/>
      <c r="D97" s="54"/>
      <c r="E97" s="54"/>
      <c r="F97" s="54"/>
      <c r="G97" s="54" t="e">
        <f t="shared" si="5"/>
        <v>#DIV/0!</v>
      </c>
      <c r="H97" s="54" t="e">
        <f t="shared" si="7"/>
        <v>#DIV/0!</v>
      </c>
      <c r="I97" s="59" t="e">
        <f t="shared" si="6"/>
        <v>#DIV/0!</v>
      </c>
    </row>
    <row r="98" spans="1:9" ht="18.75" hidden="1">
      <c r="A98" s="52"/>
      <c r="B98" s="55"/>
      <c r="C98" s="56"/>
      <c r="D98" s="54"/>
      <c r="E98" s="54"/>
      <c r="F98" s="54"/>
      <c r="G98" s="54" t="e">
        <f t="shared" si="5"/>
        <v>#DIV/0!</v>
      </c>
      <c r="H98" s="54" t="e">
        <f t="shared" si="7"/>
        <v>#DIV/0!</v>
      </c>
      <c r="I98" s="59" t="e">
        <f t="shared" si="6"/>
        <v>#DIV/0!</v>
      </c>
    </row>
    <row r="99" spans="1:9" ht="170.25" hidden="1" customHeight="1">
      <c r="A99" s="52"/>
      <c r="B99" s="55"/>
      <c r="C99" s="56"/>
      <c r="D99" s="54"/>
      <c r="E99" s="54"/>
      <c r="F99" s="54"/>
      <c r="G99" s="54" t="e">
        <f t="shared" si="5"/>
        <v>#DIV/0!</v>
      </c>
      <c r="H99" s="54" t="e">
        <f t="shared" si="7"/>
        <v>#DIV/0!</v>
      </c>
      <c r="I99" s="59" t="e">
        <f t="shared" si="6"/>
        <v>#DIV/0!</v>
      </c>
    </row>
    <row r="100" spans="1:9" ht="169.5" hidden="1" customHeight="1">
      <c r="A100" s="52"/>
      <c r="B100" s="55"/>
      <c r="C100" s="56"/>
      <c r="D100" s="54"/>
      <c r="E100" s="54"/>
      <c r="F100" s="54"/>
      <c r="G100" s="54" t="e">
        <f t="shared" si="5"/>
        <v>#DIV/0!</v>
      </c>
      <c r="H100" s="54" t="e">
        <f t="shared" si="7"/>
        <v>#DIV/0!</v>
      </c>
      <c r="I100" s="59" t="e">
        <f t="shared" si="6"/>
        <v>#DIV/0!</v>
      </c>
    </row>
    <row r="101" spans="1:9" ht="75" hidden="1">
      <c r="A101" s="52" t="s">
        <v>100</v>
      </c>
      <c r="B101" s="55" t="s">
        <v>101</v>
      </c>
      <c r="C101" s="56"/>
      <c r="D101" s="54"/>
      <c r="E101" s="54"/>
      <c r="F101" s="54"/>
      <c r="G101" s="54" t="e">
        <f t="shared" si="5"/>
        <v>#DIV/0!</v>
      </c>
      <c r="H101" s="54" t="e">
        <f t="shared" si="7"/>
        <v>#DIV/0!</v>
      </c>
      <c r="I101" s="59" t="e">
        <f t="shared" si="6"/>
        <v>#DIV/0!</v>
      </c>
    </row>
    <row r="102" spans="1:9" ht="132" hidden="1" customHeight="1">
      <c r="A102" s="52" t="s">
        <v>102</v>
      </c>
      <c r="B102" s="55" t="s">
        <v>103</v>
      </c>
      <c r="C102" s="56"/>
      <c r="D102" s="54"/>
      <c r="E102" s="54"/>
      <c r="F102" s="54"/>
      <c r="G102" s="54" t="e">
        <f t="shared" si="5"/>
        <v>#DIV/0!</v>
      </c>
      <c r="H102" s="54" t="e">
        <f t="shared" si="7"/>
        <v>#DIV/0!</v>
      </c>
      <c r="I102" s="59" t="e">
        <f t="shared" si="6"/>
        <v>#DIV/0!</v>
      </c>
    </row>
    <row r="103" spans="1:9" ht="152.25" hidden="1" customHeight="1">
      <c r="A103" s="52" t="s">
        <v>80</v>
      </c>
      <c r="B103" s="69" t="s">
        <v>81</v>
      </c>
      <c r="C103" s="53"/>
      <c r="D103" s="53"/>
      <c r="E103" s="53"/>
      <c r="F103" s="53"/>
      <c r="G103" s="54" t="e">
        <f t="shared" si="5"/>
        <v>#DIV/0!</v>
      </c>
      <c r="H103" s="54" t="e">
        <f t="shared" si="7"/>
        <v>#DIV/0!</v>
      </c>
      <c r="I103" s="59" t="e">
        <f t="shared" si="6"/>
        <v>#DIV/0!</v>
      </c>
    </row>
    <row r="104" spans="1:9" ht="37.5" hidden="1" customHeight="1">
      <c r="A104" s="52" t="s">
        <v>82</v>
      </c>
      <c r="B104" s="70" t="s">
        <v>83</v>
      </c>
      <c r="C104" s="71"/>
      <c r="D104" s="71"/>
      <c r="E104" s="71"/>
      <c r="F104" s="71"/>
      <c r="G104" s="54" t="e">
        <f t="shared" si="5"/>
        <v>#DIV/0!</v>
      </c>
      <c r="H104" s="54" t="e">
        <f t="shared" si="7"/>
        <v>#DIV/0!</v>
      </c>
      <c r="I104" s="59" t="e">
        <f t="shared" si="6"/>
        <v>#DIV/0!</v>
      </c>
    </row>
    <row r="105" spans="1:9" ht="54" hidden="1" customHeight="1">
      <c r="A105" s="52" t="s">
        <v>84</v>
      </c>
      <c r="B105" s="70" t="s">
        <v>85</v>
      </c>
      <c r="C105" s="72"/>
      <c r="D105" s="71"/>
      <c r="E105" s="53"/>
      <c r="F105" s="71"/>
      <c r="G105" s="54" t="e">
        <f t="shared" si="5"/>
        <v>#DIV/0!</v>
      </c>
      <c r="H105" s="54" t="e">
        <f t="shared" si="7"/>
        <v>#DIV/0!</v>
      </c>
      <c r="I105" s="59" t="e">
        <f t="shared" si="6"/>
        <v>#DIV/0!</v>
      </c>
    </row>
    <row r="106" spans="1:9" ht="56.25" hidden="1">
      <c r="A106" s="52" t="s">
        <v>86</v>
      </c>
      <c r="B106" s="70" t="s">
        <v>87</v>
      </c>
      <c r="C106" s="72"/>
      <c r="D106" s="71"/>
      <c r="E106" s="53"/>
      <c r="F106" s="71"/>
      <c r="G106" s="54" t="e">
        <f t="shared" si="5"/>
        <v>#DIV/0!</v>
      </c>
      <c r="H106" s="54" t="e">
        <f t="shared" si="7"/>
        <v>#DIV/0!</v>
      </c>
      <c r="I106" s="59" t="e">
        <f t="shared" si="6"/>
        <v>#DIV/0!</v>
      </c>
    </row>
    <row r="107" spans="1:9" ht="93.75">
      <c r="A107" s="39" t="s">
        <v>146</v>
      </c>
      <c r="B107" s="15" t="s">
        <v>169</v>
      </c>
      <c r="C107" s="25"/>
      <c r="D107" s="13">
        <v>80</v>
      </c>
      <c r="E107" s="14">
        <v>80</v>
      </c>
      <c r="F107" s="13">
        <v>80</v>
      </c>
      <c r="G107" s="58">
        <f t="shared" si="5"/>
        <v>100</v>
      </c>
      <c r="H107" s="58">
        <f t="shared" si="7"/>
        <v>100</v>
      </c>
      <c r="I107" s="59"/>
    </row>
    <row r="108" spans="1:9" ht="75" hidden="1">
      <c r="A108" s="39" t="s">
        <v>147</v>
      </c>
      <c r="B108" s="15" t="s">
        <v>148</v>
      </c>
      <c r="C108" s="25"/>
      <c r="D108" s="13"/>
      <c r="E108" s="14"/>
      <c r="F108" s="13"/>
      <c r="G108" s="58" t="e">
        <f t="shared" si="5"/>
        <v>#DIV/0!</v>
      </c>
      <c r="H108" s="58" t="e">
        <f t="shared" si="7"/>
        <v>#DIV/0!</v>
      </c>
      <c r="I108" s="59" t="e">
        <f t="shared" si="6"/>
        <v>#DIV/0!</v>
      </c>
    </row>
    <row r="109" spans="1:9" ht="93.75">
      <c r="A109" s="39" t="s">
        <v>170</v>
      </c>
      <c r="B109" s="15" t="s">
        <v>171</v>
      </c>
      <c r="C109" s="25"/>
      <c r="D109" s="13">
        <v>3040</v>
      </c>
      <c r="E109" s="14">
        <v>0</v>
      </c>
      <c r="F109" s="13">
        <v>0</v>
      </c>
      <c r="G109" s="58">
        <f t="shared" si="5"/>
        <v>0</v>
      </c>
      <c r="H109" s="58"/>
      <c r="I109" s="59"/>
    </row>
    <row r="110" spans="1:9" ht="56.25" hidden="1">
      <c r="A110" s="6" t="s">
        <v>151</v>
      </c>
      <c r="B110" s="15" t="s">
        <v>152</v>
      </c>
      <c r="C110" s="25"/>
      <c r="D110" s="13"/>
      <c r="E110" s="14"/>
      <c r="F110" s="13"/>
      <c r="G110" s="3" t="e">
        <f t="shared" si="5"/>
        <v>#DIV/0!</v>
      </c>
      <c r="H110" s="58" t="e">
        <f t="shared" si="7"/>
        <v>#DIV/0!</v>
      </c>
      <c r="I110" s="59" t="e">
        <f t="shared" si="6"/>
        <v>#DIV/0!</v>
      </c>
    </row>
    <row r="111" spans="1:9" ht="75" hidden="1">
      <c r="A111" s="6" t="s">
        <v>88</v>
      </c>
      <c r="B111" s="10" t="s">
        <v>89</v>
      </c>
      <c r="C111" s="3">
        <f>C112</f>
        <v>0</v>
      </c>
      <c r="D111" s="3">
        <f>D112</f>
        <v>0</v>
      </c>
      <c r="E111" s="3">
        <v>0</v>
      </c>
      <c r="F111" s="3">
        <v>0</v>
      </c>
      <c r="G111" s="3"/>
      <c r="H111" s="58" t="e">
        <f t="shared" si="7"/>
        <v>#DIV/0!</v>
      </c>
      <c r="I111" s="59" t="e">
        <f t="shared" si="6"/>
        <v>#DIV/0!</v>
      </c>
    </row>
    <row r="112" spans="1:9" ht="75" hidden="1">
      <c r="A112" s="6" t="s">
        <v>139</v>
      </c>
      <c r="B112" s="10" t="s">
        <v>140</v>
      </c>
      <c r="C112" s="22">
        <v>0</v>
      </c>
      <c r="D112" s="3">
        <v>0</v>
      </c>
      <c r="E112" s="3">
        <v>0</v>
      </c>
      <c r="F112" s="3">
        <v>0</v>
      </c>
      <c r="G112" s="3"/>
      <c r="H112" s="58" t="e">
        <f t="shared" si="7"/>
        <v>#DIV/0!</v>
      </c>
      <c r="I112" s="59" t="e">
        <f t="shared" si="6"/>
        <v>#DIV/0!</v>
      </c>
    </row>
    <row r="113" spans="1:9" ht="66.75" customHeight="1">
      <c r="A113" s="39" t="s">
        <v>182</v>
      </c>
      <c r="B113" s="10" t="s">
        <v>183</v>
      </c>
      <c r="C113" s="22"/>
      <c r="D113" s="3">
        <v>152.6</v>
      </c>
      <c r="E113" s="3">
        <v>0</v>
      </c>
      <c r="F113" s="3">
        <v>0</v>
      </c>
      <c r="G113" s="58">
        <f t="shared" si="5"/>
        <v>0</v>
      </c>
      <c r="H113" s="58"/>
      <c r="I113" s="59"/>
    </row>
    <row r="114" spans="1:9" ht="66.75" customHeight="1">
      <c r="A114" s="39" t="s">
        <v>184</v>
      </c>
      <c r="B114" s="10" t="s">
        <v>185</v>
      </c>
      <c r="C114" s="22"/>
      <c r="D114" s="3">
        <v>103.7</v>
      </c>
      <c r="E114" s="3">
        <v>0</v>
      </c>
      <c r="F114" s="3">
        <v>0</v>
      </c>
      <c r="G114" s="58">
        <f t="shared" si="5"/>
        <v>0</v>
      </c>
      <c r="H114" s="58"/>
      <c r="I114" s="59"/>
    </row>
    <row r="115" spans="1:9" ht="18.75">
      <c r="A115" s="10"/>
      <c r="B115" s="10" t="s">
        <v>90</v>
      </c>
      <c r="C115" s="16">
        <f>C7+C48</f>
        <v>45487.499999999978</v>
      </c>
      <c r="D115" s="16">
        <f>D48+D7</f>
        <v>96896.000000000015</v>
      </c>
      <c r="E115" s="16">
        <f t="shared" ref="E115:F115" si="8">E7+E48</f>
        <v>44637.1</v>
      </c>
      <c r="F115" s="16">
        <f t="shared" si="8"/>
        <v>44637.1</v>
      </c>
      <c r="G115" s="3">
        <f t="shared" si="5"/>
        <v>46.067020310435922</v>
      </c>
      <c r="H115" s="3">
        <f t="shared" si="7"/>
        <v>100</v>
      </c>
      <c r="I115" s="26">
        <f t="shared" si="6"/>
        <v>98.130475405331168</v>
      </c>
    </row>
    <row r="116" spans="1:9" ht="39.75" customHeight="1">
      <c r="A116" s="80" t="s">
        <v>141</v>
      </c>
      <c r="B116" s="80"/>
      <c r="C116" s="80"/>
      <c r="D116" s="80"/>
      <c r="E116" s="80"/>
      <c r="F116" s="80"/>
      <c r="G116" s="80"/>
      <c r="H116" s="80"/>
      <c r="I116" s="80"/>
    </row>
    <row r="117" spans="1:9" ht="20.25">
      <c r="A117" s="76" t="s">
        <v>186</v>
      </c>
      <c r="B117" s="76"/>
      <c r="C117" s="76"/>
      <c r="D117" s="76"/>
      <c r="E117" s="76"/>
      <c r="F117" s="76"/>
      <c r="G117" s="76"/>
      <c r="H117" s="76"/>
      <c r="I117" s="76"/>
    </row>
    <row r="118" spans="1:9" ht="61.5" customHeight="1">
      <c r="A118" s="76"/>
      <c r="B118" s="76"/>
      <c r="C118" s="76"/>
      <c r="D118" s="76"/>
      <c r="E118" s="76"/>
      <c r="F118" s="76"/>
      <c r="G118" s="76"/>
      <c r="H118" s="76"/>
      <c r="I118" s="76"/>
    </row>
  </sheetData>
  <autoFilter ref="A6:T118"/>
  <mergeCells count="11">
    <mergeCell ref="A2:I2"/>
    <mergeCell ref="A118:I118"/>
    <mergeCell ref="A4:A5"/>
    <mergeCell ref="B4:B5"/>
    <mergeCell ref="D4:D5"/>
    <mergeCell ref="E4:E5"/>
    <mergeCell ref="F4:F5"/>
    <mergeCell ref="C4:C5"/>
    <mergeCell ref="G4:I4"/>
    <mergeCell ref="A117:I117"/>
    <mergeCell ref="A116:I116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01.07.2019</vt:lpstr>
      <vt:lpstr>'01.07.2019'!Заголовки_для_печати</vt:lpstr>
      <vt:lpstr>'01.07.2019'!Область_печати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2019-07-30T06:09:13Z</dcterms:modified>
</cp:coreProperties>
</file>