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120" windowWidth="11280" windowHeight="6585" tabRatio="601"/>
  </bookViews>
  <sheets>
    <sheet name="на 1.04.17" sheetId="1" r:id="rId1"/>
  </sheets>
  <definedNames>
    <definedName name="_xlnm._FilterDatabase" localSheetId="0" hidden="1">'на 1.04.17'!#REF!</definedName>
    <definedName name="_xlnm.Print_Titles" localSheetId="0">'на 1.04.17'!$5:$5</definedName>
    <definedName name="_xlnm.Print_Area" localSheetId="0">'на 1.04.17'!$A$1:$K$59</definedName>
  </definedNames>
  <calcPr calcId="145621"/>
</workbook>
</file>

<file path=xl/calcChain.xml><?xml version="1.0" encoding="utf-8"?>
<calcChain xmlns="http://schemas.openxmlformats.org/spreadsheetml/2006/main">
  <c r="C45" i="1" l="1"/>
  <c r="C33" i="1"/>
  <c r="C26" i="1"/>
  <c r="I38" i="1"/>
  <c r="J38" i="1"/>
  <c r="J37" i="1"/>
  <c r="J36" i="1"/>
  <c r="J25" i="1"/>
  <c r="H25" i="1"/>
  <c r="J7" i="1"/>
  <c r="C6" i="1"/>
  <c r="I10" i="1"/>
  <c r="H10" i="1"/>
  <c r="C56" i="1" l="1"/>
  <c r="J27" i="1"/>
  <c r="D33" i="1"/>
  <c r="I36" i="1"/>
  <c r="H36" i="1"/>
  <c r="C54" i="1" l="1"/>
  <c r="C50" i="1"/>
  <c r="C43" i="1"/>
  <c r="C40" i="1"/>
  <c r="C31" i="1"/>
  <c r="C19" i="1"/>
  <c r="C17" i="1"/>
  <c r="C15" i="1"/>
  <c r="J9" i="1"/>
  <c r="J11" i="1"/>
  <c r="J14" i="1"/>
  <c r="J16" i="1"/>
  <c r="J18" i="1"/>
  <c r="J22" i="1"/>
  <c r="J23" i="1"/>
  <c r="J24" i="1"/>
  <c r="J28" i="1"/>
  <c r="J29" i="1"/>
  <c r="J32" i="1"/>
  <c r="J34" i="1"/>
  <c r="J35" i="1"/>
  <c r="J41" i="1"/>
  <c r="J46" i="1"/>
  <c r="J47" i="1"/>
  <c r="J48" i="1"/>
  <c r="J51" i="1"/>
  <c r="J52" i="1"/>
  <c r="J53" i="1"/>
  <c r="J55" i="1"/>
  <c r="I7" i="1"/>
  <c r="I9" i="1"/>
  <c r="I11" i="1"/>
  <c r="I14" i="1"/>
  <c r="I16" i="1"/>
  <c r="I18" i="1"/>
  <c r="I22" i="1"/>
  <c r="I23" i="1"/>
  <c r="I24" i="1"/>
  <c r="I27" i="1"/>
  <c r="I28" i="1"/>
  <c r="I29" i="1"/>
  <c r="I32" i="1"/>
  <c r="I34" i="1"/>
  <c r="I35" i="1"/>
  <c r="I37" i="1"/>
  <c r="I41" i="1"/>
  <c r="I46" i="1"/>
  <c r="I47" i="1"/>
  <c r="I48" i="1"/>
  <c r="I51" i="1"/>
  <c r="I52" i="1"/>
  <c r="I53" i="1"/>
  <c r="I55" i="1"/>
  <c r="D50" i="1"/>
  <c r="F6" i="1"/>
  <c r="E6" i="1"/>
  <c r="D6" i="1"/>
  <c r="H14" i="1"/>
  <c r="H11" i="1"/>
  <c r="H9" i="1"/>
  <c r="H7" i="1"/>
  <c r="D54" i="1"/>
  <c r="D45" i="1"/>
  <c r="D40" i="1"/>
  <c r="D31" i="1"/>
  <c r="D26" i="1"/>
  <c r="D19" i="1"/>
  <c r="D17" i="1"/>
  <c r="D15" i="1"/>
  <c r="D43" i="1"/>
  <c r="E43" i="1"/>
  <c r="F43" i="1"/>
  <c r="E19" i="1"/>
  <c r="J6" i="1" l="1"/>
  <c r="I6" i="1"/>
  <c r="H6" i="1"/>
  <c r="D56" i="1"/>
  <c r="H16" i="1"/>
  <c r="H18" i="1"/>
  <c r="H22" i="1"/>
  <c r="H23" i="1"/>
  <c r="H24" i="1"/>
  <c r="H27" i="1"/>
  <c r="H28" i="1"/>
  <c r="H29" i="1"/>
  <c r="H32" i="1"/>
  <c r="H34" i="1"/>
  <c r="H35" i="1"/>
  <c r="H37" i="1"/>
  <c r="H38" i="1"/>
  <c r="H41" i="1"/>
  <c r="H46" i="1"/>
  <c r="H47" i="1"/>
  <c r="H48" i="1"/>
  <c r="H51" i="1"/>
  <c r="H52" i="1"/>
  <c r="H53" i="1"/>
  <c r="H55" i="1"/>
  <c r="E54" i="1"/>
  <c r="F54" i="1"/>
  <c r="J54" i="1" s="1"/>
  <c r="E50" i="1"/>
  <c r="F50" i="1"/>
  <c r="J50" i="1" s="1"/>
  <c r="G50" i="1"/>
  <c r="E45" i="1"/>
  <c r="F45" i="1"/>
  <c r="J45" i="1" s="1"/>
  <c r="E40" i="1"/>
  <c r="F40" i="1"/>
  <c r="E33" i="1"/>
  <c r="F33" i="1"/>
  <c r="J33" i="1" s="1"/>
  <c r="E31" i="1"/>
  <c r="I31" i="1" s="1"/>
  <c r="F31" i="1"/>
  <c r="J31" i="1" s="1"/>
  <c r="E26" i="1"/>
  <c r="F26" i="1"/>
  <c r="J26" i="1" s="1"/>
  <c r="F19" i="1"/>
  <c r="J19" i="1" s="1"/>
  <c r="E17" i="1"/>
  <c r="F17" i="1"/>
  <c r="J17" i="1" s="1"/>
  <c r="E15" i="1"/>
  <c r="G33" i="1"/>
  <c r="I54" i="1" l="1"/>
  <c r="I50" i="1"/>
  <c r="I45" i="1"/>
  <c r="I33" i="1"/>
  <c r="I26" i="1"/>
  <c r="I19" i="1"/>
  <c r="I17" i="1"/>
  <c r="J40" i="1"/>
  <c r="I40" i="1"/>
  <c r="F15" i="1"/>
  <c r="J15" i="1" s="1"/>
  <c r="H45" i="1"/>
  <c r="H31" i="1"/>
  <c r="H17" i="1"/>
  <c r="H54" i="1"/>
  <c r="H40" i="1"/>
  <c r="H33" i="1"/>
  <c r="H26" i="1"/>
  <c r="H19" i="1"/>
  <c r="H50" i="1"/>
  <c r="E56" i="1"/>
  <c r="H15" i="1" l="1"/>
  <c r="I15" i="1"/>
  <c r="F56" i="1"/>
  <c r="J56" i="1" s="1"/>
  <c r="H56" i="1" l="1"/>
  <c r="I56" i="1"/>
</calcChain>
</file>

<file path=xl/sharedStrings.xml><?xml version="1.0" encoding="utf-8"?>
<sst xmlns="http://schemas.openxmlformats.org/spreadsheetml/2006/main" count="122" uniqueCount="117">
  <si>
    <t>0800</t>
  </si>
  <si>
    <t>0900</t>
  </si>
  <si>
    <t>Охрана окружающей среды</t>
  </si>
  <si>
    <t>Жилищно-коммунальное хозяйство</t>
  </si>
  <si>
    <t>Образование</t>
  </si>
  <si>
    <t>0100</t>
  </si>
  <si>
    <t>0700</t>
  </si>
  <si>
    <t>% исполнения</t>
  </si>
  <si>
    <t>Отклонение</t>
  </si>
  <si>
    <t>Общегосударственные вопросы</t>
  </si>
  <si>
    <t>Национальная безопасность и правоохранительная деятельность</t>
  </si>
  <si>
    <t>Национальная экономика</t>
  </si>
  <si>
    <t>Обеспечение проведения выборов и референдумов</t>
  </si>
  <si>
    <t>Другие общегосударственные вопросы</t>
  </si>
  <si>
    <t>Транспорт</t>
  </si>
  <si>
    <t>Жилищное хозяйство</t>
  </si>
  <si>
    <t>Коммунальное хозяйство</t>
  </si>
  <si>
    <t>Дошкольное образование</t>
  </si>
  <si>
    <t>Общее образование</t>
  </si>
  <si>
    <t>Молодежная политика и оздоровление детей</t>
  </si>
  <si>
    <t>Другие вопросы в области образования</t>
  </si>
  <si>
    <t>Социальная политика</t>
  </si>
  <si>
    <t>Пенсионное обеспечение</t>
  </si>
  <si>
    <t>Социальное обеспечение населения</t>
  </si>
  <si>
    <t>-</t>
  </si>
  <si>
    <t>0103</t>
  </si>
  <si>
    <t>0104</t>
  </si>
  <si>
    <t>0106</t>
  </si>
  <si>
    <t>0107</t>
  </si>
  <si>
    <t>0300</t>
  </si>
  <si>
    <t>0309</t>
  </si>
  <si>
    <t>0400</t>
  </si>
  <si>
    <t>0408</t>
  </si>
  <si>
    <t>0409</t>
  </si>
  <si>
    <t>0500</t>
  </si>
  <si>
    <t>0501</t>
  </si>
  <si>
    <t>0502</t>
  </si>
  <si>
    <t>0600</t>
  </si>
  <si>
    <t>0602</t>
  </si>
  <si>
    <t>0701</t>
  </si>
  <si>
    <t>0702</t>
  </si>
  <si>
    <t>0707</t>
  </si>
  <si>
    <t>0709</t>
  </si>
  <si>
    <t>0801</t>
  </si>
  <si>
    <t>0804</t>
  </si>
  <si>
    <t xml:space="preserve">0102 </t>
  </si>
  <si>
    <t>Другие вопросы в области национальной экономики</t>
  </si>
  <si>
    <t>Другие вопросы в области жилищно-коммунального хозяйства</t>
  </si>
  <si>
    <t>Культура</t>
  </si>
  <si>
    <t>Другие вопросы в области социальной политики</t>
  </si>
  <si>
    <t>Расходы бюджета - ВСЕГО</t>
  </si>
  <si>
    <t>1000</t>
  </si>
  <si>
    <t>0200</t>
  </si>
  <si>
    <t>Национальная оборона</t>
  </si>
  <si>
    <t xml:space="preserve">Код  </t>
  </si>
  <si>
    <t xml:space="preserve">Наименование </t>
  </si>
  <si>
    <t>7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</si>
  <si>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</si>
  <si>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РФ, высших исполнительных органов государственной власти субъектов Российской Федерации, местных администраций</t>
  </si>
  <si>
    <t>0111</t>
  </si>
  <si>
    <t>0412</t>
  </si>
  <si>
    <t>0503</t>
  </si>
  <si>
    <t>Благоустройство</t>
  </si>
  <si>
    <t>0505</t>
  </si>
  <si>
    <t>Физическая культура и спорт</t>
  </si>
  <si>
    <t>Охрана семьи и детства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</si>
  <si>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</si>
  <si>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Резервные фонды</t>
  </si>
  <si>
    <t>Защита населения и территории от чрезвычайных ситуаций природного и техногенного характера, гражданская оборона</t>
  </si>
  <si>
    <t>0705</t>
  </si>
  <si>
    <t>Профессиональная подготовка, переподготовка и повышение квалификации</t>
  </si>
  <si>
    <t>тыс.руб.</t>
  </si>
  <si>
    <t>Функционирование высшего должностного лица субъекта Российской Федерации и муниципального образования</t>
  </si>
  <si>
    <t>0113</t>
  </si>
  <si>
    <t>Другие вопросы в области культуры, кинематографии</t>
  </si>
  <si>
    <t>Здравоохранение</t>
  </si>
  <si>
    <t>1100</t>
  </si>
  <si>
    <t xml:space="preserve">Физическая культура </t>
  </si>
  <si>
    <t>Массовый спорт</t>
  </si>
  <si>
    <t>Другие вопросы в области физической культуры и спорта</t>
  </si>
  <si>
    <t>0909</t>
  </si>
  <si>
    <t>Дорожное хозяйство (дорожные фонды)</t>
  </si>
  <si>
    <t>Другие вопросы в области здравоохранения</t>
  </si>
  <si>
    <t>0406</t>
  </si>
  <si>
    <t>0401</t>
  </si>
  <si>
    <t>Общеэкономические вопросы</t>
  </si>
  <si>
    <t>Водное хозяйство</t>
  </si>
  <si>
    <t>0105</t>
  </si>
  <si>
    <t>Судебная система</t>
  </si>
  <si>
    <t>Культура, кинематография</t>
  </si>
  <si>
    <t>Сбор, удаление отходов и очистка сточных вод</t>
  </si>
  <si>
    <t>0405</t>
  </si>
  <si>
    <t>Сельское хозяйство и рыболовство</t>
  </si>
  <si>
    <t>3</t>
  </si>
  <si>
    <t>4</t>
  </si>
  <si>
    <t>5</t>
  </si>
  <si>
    <t>6</t>
  </si>
  <si>
    <t>8</t>
  </si>
  <si>
    <t>9</t>
  </si>
  <si>
    <t>0703</t>
  </si>
  <si>
    <t>Дополнительное образование детей</t>
  </si>
  <si>
    <t>1200</t>
  </si>
  <si>
    <t>Периодическая печать и издательства</t>
  </si>
  <si>
    <t>Средства массовой информации</t>
  </si>
  <si>
    <t>Начальник Финансового управления</t>
  </si>
  <si>
    <t>администрации ЗАТО Михайловский</t>
  </si>
  <si>
    <t>Мобилизационная и вневойсковая подготовка</t>
  </si>
  <si>
    <t>0203</t>
  </si>
  <si>
    <t>Анализ исполнения расходов бюджета городского округа ЗАТО Михайловский Саратовской области на 01.07.2018 года</t>
  </si>
  <si>
    <t>Исполнено на 01.07.2017 года</t>
  </si>
  <si>
    <t>Уточненные бюджетные назначения 2018 года</t>
  </si>
  <si>
    <t>Кассовый план 
6 месяцев 2018 года</t>
  </si>
  <si>
    <t>Исполнено на 01.07.2018 года</t>
  </si>
  <si>
    <t>к уточненным бюджетным назначениям 
  2018 года</t>
  </si>
  <si>
    <t>к кассовому плану 
6 месяцев 2018 года</t>
  </si>
  <si>
    <t>к соответ-ствующему периоду 2017 года</t>
  </si>
  <si>
    <t>С.В.Лаптева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</si>
</sst>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_р_.;[Red]\-#,##0.0_р_."/>
    <numFmt numFmtId="165" formatCode="#,##0.0"/>
    <numFmt numFmtId="166" formatCode="#,##0.0_ ;[Red]\-#,##0.0\ "/>
  </numFmts>
  <fonts count="18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b/>
      <sz val="10"/>
      <name val="Arial CYR"/>
      <charset val="204"/>
    </font>
    <font>
      <sz val="10"/>
      <name val="Arial CYR"/>
      <charset val="204"/>
    </font>
    <font>
      <b/>
      <sz val="12"/>
      <name val="Arial Cyr"/>
      <family val="2"/>
      <charset val="204"/>
    </font>
    <font>
      <b/>
      <sz val="10"/>
      <color indexed="8"/>
      <name val="Arial Cyr"/>
      <family val="2"/>
      <charset val="204"/>
    </font>
    <font>
      <sz val="8"/>
      <name val="Arial Cyr"/>
      <family val="2"/>
      <charset val="204"/>
    </font>
    <font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sz val="16"/>
      <color indexed="8"/>
      <name val="Times New Roman"/>
      <family val="1"/>
      <charset val="204"/>
    </font>
    <font>
      <sz val="16"/>
      <name val="Arial Cyr"/>
      <charset val="204"/>
    </font>
    <font>
      <b/>
      <sz val="16"/>
      <name val="Times New Roman"/>
      <family val="1"/>
    </font>
    <font>
      <sz val="16"/>
      <name val="Times New Roman"/>
      <family val="1"/>
    </font>
    <font>
      <sz val="12"/>
      <name val="Arial Cyr"/>
      <family val="2"/>
      <charset val="204"/>
    </font>
    <font>
      <sz val="10"/>
      <name val="Arial"/>
      <family val="2"/>
      <charset val="204"/>
    </font>
    <font>
      <sz val="8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7">
    <xf numFmtId="0" fontId="0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" fillId="0" borderId="0"/>
    <xf numFmtId="0" fontId="17" fillId="0" borderId="0"/>
  </cellStyleXfs>
  <cellXfs count="82">
    <xf numFmtId="0" fontId="0" fillId="0" borderId="0" xfId="0"/>
    <xf numFmtId="0" fontId="4" fillId="0" borderId="0" xfId="0" applyFont="1" applyAlignment="1">
      <alignment horizontal="centerContinuous"/>
    </xf>
    <xf numFmtId="0" fontId="4" fillId="0" borderId="0" xfId="0" applyFont="1" applyBorder="1" applyAlignment="1">
      <alignment horizontal="centerContinuous"/>
    </xf>
    <xf numFmtId="0" fontId="0" fillId="0" borderId="0" xfId="0" applyBorder="1"/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Continuous"/>
    </xf>
    <xf numFmtId="0" fontId="0" fillId="0" borderId="0" xfId="0" applyBorder="1" applyAlignment="1">
      <alignment horizontal="centerContinuous"/>
    </xf>
    <xf numFmtId="0" fontId="2" fillId="0" borderId="0" xfId="0" applyFont="1" applyBorder="1"/>
    <xf numFmtId="0" fontId="5" fillId="0" borderId="0" xfId="0" applyFont="1" applyFill="1" applyBorder="1" applyProtection="1"/>
    <xf numFmtId="0" fontId="4" fillId="0" borderId="0" xfId="0" applyFont="1" applyAlignment="1">
      <alignment horizontal="left"/>
    </xf>
    <xf numFmtId="0" fontId="5" fillId="0" borderId="0" xfId="0" applyFont="1" applyFill="1" applyBorder="1" applyAlignment="1" applyProtection="1">
      <alignment horizontal="center"/>
    </xf>
    <xf numFmtId="0" fontId="3" fillId="0" borderId="0" xfId="0" applyFont="1" applyBorder="1" applyAlignment="1">
      <alignment horizontal="left"/>
    </xf>
    <xf numFmtId="0" fontId="6" fillId="0" borderId="0" xfId="0" applyFont="1"/>
    <xf numFmtId="0" fontId="7" fillId="0" borderId="0" xfId="0" applyFont="1" applyBorder="1"/>
    <xf numFmtId="0" fontId="7" fillId="0" borderId="0" xfId="0" applyFont="1"/>
    <xf numFmtId="0" fontId="7" fillId="0" borderId="0" xfId="0" applyFont="1" applyAlignment="1">
      <alignment horizontal="centerContinuous"/>
    </xf>
    <xf numFmtId="0" fontId="7" fillId="0" borderId="0" xfId="0" applyFont="1" applyBorder="1" applyAlignment="1">
      <alignment horizontal="center"/>
    </xf>
    <xf numFmtId="0" fontId="8" fillId="2" borderId="0" xfId="0" applyFont="1" applyFill="1" applyBorder="1" applyAlignment="1">
      <alignment horizontal="right" vertical="top" wrapText="1"/>
    </xf>
    <xf numFmtId="164" fontId="8" fillId="2" borderId="0" xfId="0" applyNumberFormat="1" applyFont="1" applyFill="1" applyBorder="1" applyAlignment="1">
      <alignment horizontal="right" vertical="top" wrapText="1"/>
    </xf>
    <xf numFmtId="164" fontId="0" fillId="0" borderId="0" xfId="0" applyNumberFormat="1" applyBorder="1"/>
    <xf numFmtId="164" fontId="0" fillId="0" borderId="0" xfId="0" applyNumberFormat="1"/>
    <xf numFmtId="0" fontId="9" fillId="0" borderId="0" xfId="0" applyFont="1" applyAlignment="1">
      <alignment horizontal="centerContinuous"/>
    </xf>
    <xf numFmtId="0" fontId="10" fillId="0" borderId="0" xfId="0" applyFont="1" applyAlignment="1">
      <alignment horizontal="centerContinuous"/>
    </xf>
    <xf numFmtId="164" fontId="10" fillId="0" borderId="0" xfId="0" applyNumberFormat="1" applyFont="1" applyAlignment="1">
      <alignment horizontal="centerContinuous"/>
    </xf>
    <xf numFmtId="0" fontId="10" fillId="0" borderId="1" xfId="0" applyFont="1" applyBorder="1"/>
    <xf numFmtId="0" fontId="9" fillId="0" borderId="1" xfId="0" applyFont="1" applyBorder="1" applyAlignment="1">
      <alignment wrapText="1"/>
    </xf>
    <xf numFmtId="0" fontId="13" fillId="0" borderId="1" xfId="0" applyFont="1" applyBorder="1" applyAlignment="1">
      <alignment wrapText="1"/>
    </xf>
    <xf numFmtId="0" fontId="14" fillId="0" borderId="1" xfId="0" applyFont="1" applyBorder="1" applyAlignment="1">
      <alignment wrapText="1"/>
    </xf>
    <xf numFmtId="0" fontId="9" fillId="0" borderId="1" xfId="0" applyFont="1" applyBorder="1"/>
    <xf numFmtId="0" fontId="13" fillId="0" borderId="1" xfId="0" applyFont="1" applyBorder="1"/>
    <xf numFmtId="0" fontId="12" fillId="0" borderId="0" xfId="0" applyFont="1"/>
    <xf numFmtId="0" fontId="13" fillId="0" borderId="0" xfId="0" applyFont="1" applyAlignment="1">
      <alignment wrapText="1"/>
    </xf>
    <xf numFmtId="164" fontId="13" fillId="2" borderId="0" xfId="0" applyNumberFormat="1" applyFont="1" applyFill="1" applyBorder="1" applyAlignment="1">
      <alignment horizontal="right" vertical="top" wrapText="1"/>
    </xf>
    <xf numFmtId="0" fontId="13" fillId="2" borderId="0" xfId="0" applyFont="1" applyFill="1" applyBorder="1" applyAlignment="1">
      <alignment horizontal="right" vertical="top" wrapText="1"/>
    </xf>
    <xf numFmtId="0" fontId="13" fillId="0" borderId="0" xfId="0" applyFont="1"/>
    <xf numFmtId="0" fontId="9" fillId="0" borderId="0" xfId="0" applyFont="1"/>
    <xf numFmtId="164" fontId="9" fillId="2" borderId="0" xfId="0" applyNumberFormat="1" applyFont="1" applyFill="1" applyBorder="1" applyAlignment="1">
      <alignment horizontal="right" vertical="top" wrapText="1"/>
    </xf>
    <xf numFmtId="0" fontId="9" fillId="2" borderId="0" xfId="0" applyFont="1" applyFill="1" applyBorder="1" applyAlignment="1">
      <alignment horizontal="right" vertical="top" wrapText="1"/>
    </xf>
    <xf numFmtId="0" fontId="15" fillId="0" borderId="0" xfId="0" applyFont="1"/>
    <xf numFmtId="0" fontId="10" fillId="0" borderId="1" xfId="0" applyFont="1" applyBorder="1" applyAlignment="1">
      <alignment wrapText="1"/>
    </xf>
    <xf numFmtId="0" fontId="9" fillId="0" borderId="0" xfId="0" applyFont="1" applyBorder="1"/>
    <xf numFmtId="0" fontId="13" fillId="0" borderId="0" xfId="0" applyFont="1" applyBorder="1"/>
    <xf numFmtId="165" fontId="13" fillId="2" borderId="0" xfId="0" applyNumberFormat="1" applyFont="1" applyFill="1" applyBorder="1" applyAlignment="1">
      <alignment horizontal="right" wrapText="1"/>
    </xf>
    <xf numFmtId="0" fontId="13" fillId="0" borderId="0" xfId="0" applyFont="1" applyBorder="1" applyAlignment="1"/>
    <xf numFmtId="0" fontId="13" fillId="0" borderId="0" xfId="0" applyFont="1" applyBorder="1" applyAlignment="1">
      <alignment horizontal="right"/>
    </xf>
    <xf numFmtId="166" fontId="9" fillId="0" borderId="1" xfId="16" applyNumberFormat="1" applyFont="1" applyFill="1" applyBorder="1" applyAlignment="1" applyProtection="1">
      <protection hidden="1"/>
    </xf>
    <xf numFmtId="166" fontId="10" fillId="2" borderId="1" xfId="0" applyNumberFormat="1" applyFont="1" applyFill="1" applyBorder="1" applyAlignment="1">
      <alignment horizontal="right" wrapText="1"/>
    </xf>
    <xf numFmtId="166" fontId="13" fillId="0" borderId="1" xfId="0" applyNumberFormat="1" applyFont="1" applyBorder="1" applyAlignment="1">
      <alignment horizontal="right"/>
    </xf>
    <xf numFmtId="166" fontId="9" fillId="0" borderId="1" xfId="0" applyNumberFormat="1" applyFont="1" applyBorder="1" applyAlignment="1">
      <alignment horizontal="right"/>
    </xf>
    <xf numFmtId="166" fontId="10" fillId="0" borderId="1" xfId="16" applyNumberFormat="1" applyFont="1" applyFill="1" applyBorder="1" applyAlignment="1" applyProtection="1">
      <protection hidden="1"/>
    </xf>
    <xf numFmtId="0" fontId="9" fillId="0" borderId="0" xfId="0" applyFont="1" applyAlignment="1">
      <alignment horizontal="right"/>
    </xf>
    <xf numFmtId="49" fontId="10" fillId="0" borderId="1" xfId="0" applyNumberFormat="1" applyFont="1" applyBorder="1" applyAlignment="1">
      <alignment horizontal="center" vertical="top"/>
    </xf>
    <xf numFmtId="49" fontId="9" fillId="0" borderId="1" xfId="0" applyNumberFormat="1" applyFont="1" applyBorder="1" applyAlignment="1">
      <alignment horizontal="center" vertical="top"/>
    </xf>
    <xf numFmtId="49" fontId="13" fillId="0" borderId="1" xfId="0" applyNumberFormat="1" applyFont="1" applyBorder="1" applyAlignment="1">
      <alignment horizontal="center" vertical="top"/>
    </xf>
    <xf numFmtId="49" fontId="14" fillId="0" borderId="1" xfId="0" applyNumberFormat="1" applyFont="1" applyBorder="1" applyAlignment="1">
      <alignment horizontal="center" vertical="top"/>
    </xf>
    <xf numFmtId="0" fontId="9" fillId="0" borderId="1" xfId="0" applyFont="1" applyBorder="1" applyAlignment="1">
      <alignment horizontal="center" vertical="top"/>
    </xf>
    <xf numFmtId="166" fontId="9" fillId="0" borderId="1" xfId="0" applyNumberFormat="1" applyFont="1" applyBorder="1"/>
    <xf numFmtId="166" fontId="9" fillId="0" borderId="1" xfId="0" applyNumberFormat="1" applyFont="1" applyBorder="1" applyAlignment="1"/>
    <xf numFmtId="166" fontId="13" fillId="2" borderId="1" xfId="0" applyNumberFormat="1" applyFont="1" applyFill="1" applyBorder="1" applyAlignment="1">
      <alignment horizontal="right" wrapText="1"/>
    </xf>
    <xf numFmtId="166" fontId="13" fillId="0" borderId="1" xfId="0" applyNumberFormat="1" applyFont="1" applyBorder="1" applyAlignment="1"/>
    <xf numFmtId="49" fontId="9" fillId="0" borderId="1" xfId="0" applyNumberFormat="1" applyFont="1" applyBorder="1" applyAlignment="1">
      <alignment horizontal="center" wrapText="1"/>
    </xf>
    <xf numFmtId="49" fontId="9" fillId="0" borderId="1" xfId="0" applyNumberFormat="1" applyFont="1" applyBorder="1" applyAlignment="1">
      <alignment horizontal="center"/>
    </xf>
    <xf numFmtId="165" fontId="10" fillId="0" borderId="1" xfId="16" applyNumberFormat="1" applyFont="1" applyFill="1" applyBorder="1" applyAlignment="1" applyProtection="1">
      <protection hidden="1"/>
    </xf>
    <xf numFmtId="165" fontId="9" fillId="0" borderId="1" xfId="0" applyNumberFormat="1" applyFont="1" applyBorder="1" applyAlignment="1">
      <alignment wrapText="1"/>
    </xf>
    <xf numFmtId="165" fontId="14" fillId="0" borderId="1" xfId="0" applyNumberFormat="1" applyFont="1" applyBorder="1" applyAlignment="1">
      <alignment wrapText="1"/>
    </xf>
    <xf numFmtId="165" fontId="9" fillId="0" borderId="1" xfId="0" applyNumberFormat="1" applyFont="1" applyBorder="1"/>
    <xf numFmtId="165" fontId="10" fillId="2" borderId="1" xfId="0" applyNumberFormat="1" applyFont="1" applyFill="1" applyBorder="1" applyAlignment="1">
      <alignment horizontal="right" wrapText="1"/>
    </xf>
    <xf numFmtId="0" fontId="9" fillId="0" borderId="1" xfId="0" applyFont="1" applyBorder="1" applyAlignment="1">
      <alignment horizontal="center" vertical="center" wrapText="1"/>
    </xf>
    <xf numFmtId="165" fontId="9" fillId="3" borderId="1" xfId="0" applyNumberFormat="1" applyFont="1" applyFill="1" applyBorder="1" applyAlignment="1">
      <alignment wrapText="1"/>
    </xf>
    <xf numFmtId="165" fontId="9" fillId="3" borderId="1" xfId="0" applyNumberFormat="1" applyFont="1" applyFill="1" applyBorder="1"/>
    <xf numFmtId="166" fontId="9" fillId="3" borderId="1" xfId="16" applyNumberFormat="1" applyFont="1" applyFill="1" applyBorder="1" applyAlignment="1" applyProtection="1">
      <protection hidden="1"/>
    </xf>
    <xf numFmtId="0" fontId="9" fillId="0" borderId="2" xfId="0" applyFont="1" applyFill="1" applyBorder="1" applyAlignment="1">
      <alignment wrapText="1"/>
    </xf>
    <xf numFmtId="0" fontId="9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9" fillId="0" borderId="1" xfId="0" applyNumberFormat="1" applyFont="1" applyBorder="1" applyAlignment="1">
      <alignment horizontal="center" vertical="center" wrapText="1"/>
    </xf>
    <xf numFmtId="0" fontId="12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1" fillId="2" borderId="1" xfId="0" applyFont="1" applyFill="1" applyBorder="1" applyAlignment="1" applyProtection="1">
      <alignment horizontal="center" vertical="center" wrapText="1"/>
    </xf>
  </cellXfs>
  <cellStyles count="17">
    <cellStyle name="Обычный" xfId="0" builtinId="0"/>
    <cellStyle name="Обычный 2" xfId="16"/>
    <cellStyle name="Обычный 2 10" xfId="9"/>
    <cellStyle name="Обычный 2 11" xfId="10"/>
    <cellStyle name="Обычный 2 12" xfId="11"/>
    <cellStyle name="Обычный 2 13" xfId="12"/>
    <cellStyle name="Обычный 2 14" xfId="13"/>
    <cellStyle name="Обычный 2 15" xfId="14"/>
    <cellStyle name="Обычный 2 2" xfId="1"/>
    <cellStyle name="Обычный 2 3" xfId="2"/>
    <cellStyle name="Обычный 2 4" xfId="3"/>
    <cellStyle name="Обычный 2 5" xfId="4"/>
    <cellStyle name="Обычный 2 6" xfId="5"/>
    <cellStyle name="Обычный 2 7" xfId="6"/>
    <cellStyle name="Обычный 2 8" xfId="7"/>
    <cellStyle name="Обычный 2 9" xfId="8"/>
    <cellStyle name="Обычный 3" xfId="1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20"/>
  <sheetViews>
    <sheetView showGridLines="0" tabSelected="1" view="pageBreakPreview" zoomScale="70" zoomScaleNormal="60" zoomScaleSheetLayoutView="70" workbookViewId="0">
      <pane ySplit="5" topLeftCell="A19" activePane="bottomLeft" state="frozen"/>
      <selection pane="bottomLeft" activeCell="D56" sqref="D56"/>
    </sheetView>
  </sheetViews>
  <sheetFormatPr defaultRowHeight="12.75" x14ac:dyDescent="0.2"/>
  <cols>
    <col min="1" max="1" width="8" customWidth="1"/>
    <col min="2" max="2" width="92.5703125" customWidth="1"/>
    <col min="3" max="3" width="17.85546875" customWidth="1"/>
    <col min="4" max="4" width="19.140625" style="20" customWidth="1"/>
    <col min="5" max="5" width="19.5703125" style="20" customWidth="1"/>
    <col min="6" max="6" width="21.5703125" customWidth="1"/>
    <col min="7" max="7" width="11" hidden="1" customWidth="1"/>
    <col min="8" max="8" width="17.5703125" customWidth="1"/>
    <col min="9" max="9" width="17.140625" customWidth="1"/>
    <col min="10" max="10" width="19.42578125" customWidth="1"/>
    <col min="11" max="11" width="1" customWidth="1"/>
    <col min="12" max="12" width="9.28515625" customWidth="1"/>
    <col min="16" max="16" width="11.85546875" customWidth="1"/>
    <col min="19" max="19" width="11.85546875" customWidth="1"/>
    <col min="22" max="22" width="12" customWidth="1"/>
    <col min="25" max="25" width="11.85546875" customWidth="1"/>
    <col min="26" max="26" width="9.5703125" customWidth="1"/>
    <col min="27" max="27" width="10" customWidth="1"/>
    <col min="28" max="28" width="11.5703125" customWidth="1"/>
  </cols>
  <sheetData>
    <row r="1" spans="1:30" ht="20.25" x14ac:dyDescent="0.3">
      <c r="A1" s="21"/>
      <c r="B1" s="22" t="s">
        <v>108</v>
      </c>
      <c r="C1" s="22"/>
      <c r="D1" s="23"/>
      <c r="E1" s="23"/>
      <c r="F1" s="22"/>
      <c r="G1" s="22"/>
      <c r="H1" s="22"/>
      <c r="I1" s="22"/>
      <c r="J1" s="22"/>
      <c r="K1" s="15"/>
      <c r="L1" s="9"/>
      <c r="M1" s="1"/>
      <c r="N1" s="2"/>
      <c r="O1" s="2"/>
      <c r="P1" s="2"/>
      <c r="Q1" s="2"/>
      <c r="R1" s="2"/>
      <c r="S1" s="3"/>
      <c r="T1" s="3"/>
      <c r="U1" s="3"/>
      <c r="V1" s="3"/>
      <c r="W1" s="3"/>
      <c r="X1" s="3"/>
      <c r="Y1" s="3"/>
      <c r="Z1" s="3"/>
      <c r="AA1" s="3"/>
      <c r="AB1" s="4"/>
      <c r="AC1" s="3"/>
      <c r="AD1" s="3"/>
    </row>
    <row r="2" spans="1:30" ht="20.25" x14ac:dyDescent="0.3">
      <c r="A2" s="21"/>
      <c r="B2" s="22"/>
      <c r="C2" s="22"/>
      <c r="D2" s="23"/>
      <c r="E2" s="23"/>
      <c r="F2" s="22"/>
      <c r="G2" s="22"/>
      <c r="H2" s="21"/>
      <c r="I2" s="21"/>
      <c r="J2" s="50" t="s">
        <v>71</v>
      </c>
      <c r="K2" s="16"/>
      <c r="L2" s="4"/>
      <c r="M2" s="4"/>
      <c r="N2" s="11"/>
      <c r="O2" s="11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6"/>
      <c r="AB2" s="6"/>
      <c r="AC2" s="3"/>
      <c r="AD2" s="3"/>
    </row>
    <row r="3" spans="1:30" ht="20.25" customHeight="1" x14ac:dyDescent="0.3">
      <c r="A3" s="72" t="s">
        <v>54</v>
      </c>
      <c r="B3" s="79" t="s">
        <v>55</v>
      </c>
      <c r="C3" s="74" t="s">
        <v>109</v>
      </c>
      <c r="D3" s="81" t="s">
        <v>110</v>
      </c>
      <c r="E3" s="81" t="s">
        <v>111</v>
      </c>
      <c r="F3" s="74" t="s">
        <v>112</v>
      </c>
      <c r="G3" s="78" t="s">
        <v>8</v>
      </c>
      <c r="H3" s="76" t="s">
        <v>7</v>
      </c>
      <c r="I3" s="76"/>
      <c r="J3" s="77"/>
      <c r="K3" s="16"/>
      <c r="L3" s="7"/>
      <c r="M3" s="7"/>
      <c r="N3" s="11"/>
      <c r="O3" s="11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3"/>
      <c r="AD3" s="3"/>
    </row>
    <row r="4" spans="1:30" ht="101.25" customHeight="1" x14ac:dyDescent="0.3">
      <c r="A4" s="73"/>
      <c r="B4" s="80"/>
      <c r="C4" s="75"/>
      <c r="D4" s="73"/>
      <c r="E4" s="73"/>
      <c r="F4" s="75"/>
      <c r="G4" s="78"/>
      <c r="H4" s="67" t="s">
        <v>113</v>
      </c>
      <c r="I4" s="67" t="s">
        <v>114</v>
      </c>
      <c r="J4" s="67" t="s">
        <v>115</v>
      </c>
      <c r="K4" s="13"/>
      <c r="L4" s="8"/>
      <c r="M4" s="10"/>
      <c r="N4" s="11"/>
      <c r="O4" s="11"/>
      <c r="P4" s="8"/>
      <c r="Q4" s="7"/>
      <c r="R4" s="7"/>
      <c r="S4" s="8"/>
      <c r="T4" s="7"/>
      <c r="U4" s="7"/>
      <c r="V4" s="8"/>
      <c r="W4" s="7"/>
      <c r="X4" s="7"/>
      <c r="Y4" s="8"/>
      <c r="Z4" s="4"/>
      <c r="AA4" s="4"/>
      <c r="AB4" s="8"/>
      <c r="AC4" s="3"/>
      <c r="AD4" s="3"/>
    </row>
    <row r="5" spans="1:30" ht="20.25" x14ac:dyDescent="0.3">
      <c r="A5" s="60">
        <v>1</v>
      </c>
      <c r="B5" s="61">
        <v>2</v>
      </c>
      <c r="C5" s="61" t="s">
        <v>93</v>
      </c>
      <c r="D5" s="61" t="s">
        <v>94</v>
      </c>
      <c r="E5" s="61" t="s">
        <v>95</v>
      </c>
      <c r="F5" s="60" t="s">
        <v>96</v>
      </c>
      <c r="G5" s="60"/>
      <c r="H5" s="61" t="s">
        <v>56</v>
      </c>
      <c r="I5" s="61" t="s">
        <v>97</v>
      </c>
      <c r="J5" s="61" t="s">
        <v>98</v>
      </c>
      <c r="K5" s="13"/>
      <c r="L5" s="8"/>
      <c r="M5" s="10"/>
      <c r="N5" s="11"/>
      <c r="O5" s="11"/>
      <c r="P5" s="8"/>
      <c r="Q5" s="7"/>
      <c r="R5" s="7"/>
      <c r="S5" s="8"/>
      <c r="T5" s="7"/>
      <c r="U5" s="7"/>
      <c r="V5" s="8"/>
      <c r="W5" s="7"/>
      <c r="X5" s="7"/>
      <c r="Y5" s="8"/>
      <c r="Z5" s="4"/>
      <c r="AA5" s="4"/>
      <c r="AB5" s="8"/>
      <c r="AC5" s="3"/>
      <c r="AD5" s="3"/>
    </row>
    <row r="6" spans="1:30" ht="20.25" x14ac:dyDescent="0.3">
      <c r="A6" s="51" t="s">
        <v>5</v>
      </c>
      <c r="B6" s="24" t="s">
        <v>9</v>
      </c>
      <c r="C6" s="62">
        <f>SUM(C7:C14)</f>
        <v>10900.11</v>
      </c>
      <c r="D6" s="49">
        <f>SUM(D7:D14)</f>
        <v>28518.6</v>
      </c>
      <c r="E6" s="49">
        <f>SUM(E7:E14)</f>
        <v>12433.45</v>
      </c>
      <c r="F6" s="49">
        <f>SUM(F7:F14)</f>
        <v>12433.45</v>
      </c>
      <c r="G6" s="48"/>
      <c r="H6" s="49">
        <f>ROUND(F6/D6*100,1)</f>
        <v>43.6</v>
      </c>
      <c r="I6" s="49">
        <f>F6/E6*100</f>
        <v>100</v>
      </c>
      <c r="J6" s="49">
        <f>F6/C6*100</f>
        <v>114.06719748699783</v>
      </c>
      <c r="K6" s="14"/>
    </row>
    <row r="7" spans="1:30" ht="40.5" x14ac:dyDescent="0.3">
      <c r="A7" s="52" t="s">
        <v>45</v>
      </c>
      <c r="B7" s="25" t="s">
        <v>72</v>
      </c>
      <c r="C7" s="63">
        <v>655</v>
      </c>
      <c r="D7" s="45">
        <v>1507.03</v>
      </c>
      <c r="E7" s="45">
        <v>1001.75</v>
      </c>
      <c r="F7" s="45">
        <v>1001.75</v>
      </c>
      <c r="G7" s="48">
        <v>1351.0896699999998</v>
      </c>
      <c r="H7" s="45">
        <f t="shared" ref="H7:H14" si="0">ROUND(F7/D7*100,1)</f>
        <v>66.5</v>
      </c>
      <c r="I7" s="45">
        <f t="shared" ref="I7:I56" si="1">F7/E7*100</f>
        <v>100</v>
      </c>
      <c r="J7" s="49">
        <f>F7/C7*100</f>
        <v>152.93893129770993</v>
      </c>
      <c r="K7" s="14"/>
    </row>
    <row r="8" spans="1:30" ht="60.75" hidden="1" x14ac:dyDescent="0.3">
      <c r="A8" s="52" t="s">
        <v>25</v>
      </c>
      <c r="B8" s="25" t="s">
        <v>57</v>
      </c>
      <c r="C8" s="63">
        <v>0</v>
      </c>
      <c r="D8" s="45">
        <v>0</v>
      </c>
      <c r="E8" s="45">
        <v>0</v>
      </c>
      <c r="F8" s="45">
        <v>0</v>
      </c>
      <c r="G8" s="48">
        <v>58917.239399999999</v>
      </c>
      <c r="H8" s="45"/>
      <c r="I8" s="45"/>
      <c r="J8" s="45"/>
      <c r="K8" s="14"/>
    </row>
    <row r="9" spans="1:30" ht="60.75" x14ac:dyDescent="0.3">
      <c r="A9" s="52" t="s">
        <v>26</v>
      </c>
      <c r="B9" s="25" t="s">
        <v>58</v>
      </c>
      <c r="C9" s="63">
        <v>4811.1499999999996</v>
      </c>
      <c r="D9" s="45">
        <v>9745.9</v>
      </c>
      <c r="E9" s="45">
        <v>4882.1899999999996</v>
      </c>
      <c r="F9" s="45">
        <v>4882.1899999999996</v>
      </c>
      <c r="G9" s="48">
        <v>227641.46383999998</v>
      </c>
      <c r="H9" s="45">
        <f t="shared" si="0"/>
        <v>50.1</v>
      </c>
      <c r="I9" s="45">
        <f t="shared" si="1"/>
        <v>100</v>
      </c>
      <c r="J9" s="45">
        <f t="shared" ref="J9:J56" si="2">F9/C9*100</f>
        <v>101.47657005081945</v>
      </c>
      <c r="K9" s="14"/>
    </row>
    <row r="10" spans="1:30" ht="20.25" x14ac:dyDescent="0.3">
      <c r="A10" s="52" t="s">
        <v>87</v>
      </c>
      <c r="B10" s="25" t="s">
        <v>88</v>
      </c>
      <c r="C10" s="63">
        <v>0</v>
      </c>
      <c r="D10" s="45">
        <v>0.3</v>
      </c>
      <c r="E10" s="45">
        <v>0.3</v>
      </c>
      <c r="F10" s="45">
        <v>0.3</v>
      </c>
      <c r="G10" s="48">
        <v>147.3793</v>
      </c>
      <c r="H10" s="45">
        <f t="shared" ref="H10" si="3">ROUND(F10/D10*100,1)</f>
        <v>100</v>
      </c>
      <c r="I10" s="45">
        <f t="shared" ref="I10" si="4">F10/E10*100</f>
        <v>100</v>
      </c>
      <c r="J10" s="45"/>
      <c r="K10" s="14"/>
    </row>
    <row r="11" spans="1:30" ht="40.5" x14ac:dyDescent="0.3">
      <c r="A11" s="52" t="s">
        <v>27</v>
      </c>
      <c r="B11" s="25" t="s">
        <v>66</v>
      </c>
      <c r="C11" s="63">
        <v>1503.6</v>
      </c>
      <c r="D11" s="45">
        <v>2958.76</v>
      </c>
      <c r="E11" s="45">
        <v>1520.16</v>
      </c>
      <c r="F11" s="45">
        <v>1520.16</v>
      </c>
      <c r="G11" s="48">
        <v>74013.022430000012</v>
      </c>
      <c r="H11" s="45">
        <f t="shared" si="0"/>
        <v>51.4</v>
      </c>
      <c r="I11" s="45">
        <f t="shared" si="1"/>
        <v>100</v>
      </c>
      <c r="J11" s="45">
        <f t="shared" si="2"/>
        <v>101.10135674381486</v>
      </c>
      <c r="K11" s="14"/>
    </row>
    <row r="12" spans="1:30" ht="20.25" x14ac:dyDescent="0.3">
      <c r="A12" s="52" t="s">
        <v>28</v>
      </c>
      <c r="B12" s="25" t="s">
        <v>12</v>
      </c>
      <c r="C12" s="63">
        <v>0</v>
      </c>
      <c r="D12" s="45">
        <v>0</v>
      </c>
      <c r="E12" s="45">
        <v>0</v>
      </c>
      <c r="F12" s="45">
        <v>0</v>
      </c>
      <c r="G12" s="48">
        <v>4396.9748300000001</v>
      </c>
      <c r="H12" s="45"/>
      <c r="I12" s="45"/>
      <c r="J12" s="45"/>
    </row>
    <row r="13" spans="1:30" ht="20.25" x14ac:dyDescent="0.3">
      <c r="A13" s="52" t="s">
        <v>59</v>
      </c>
      <c r="B13" s="25" t="s">
        <v>67</v>
      </c>
      <c r="C13" s="63">
        <v>0</v>
      </c>
      <c r="D13" s="45">
        <v>99</v>
      </c>
      <c r="E13" s="45">
        <v>0</v>
      </c>
      <c r="F13" s="45">
        <v>0</v>
      </c>
      <c r="G13" s="48">
        <v>0</v>
      </c>
      <c r="H13" s="45"/>
      <c r="I13" s="45"/>
      <c r="J13" s="45"/>
    </row>
    <row r="14" spans="1:30" ht="20.25" x14ac:dyDescent="0.3">
      <c r="A14" s="52" t="s">
        <v>73</v>
      </c>
      <c r="B14" s="25" t="s">
        <v>13</v>
      </c>
      <c r="C14" s="63">
        <v>3930.36</v>
      </c>
      <c r="D14" s="45">
        <v>14207.61</v>
      </c>
      <c r="E14" s="45">
        <v>5029.05</v>
      </c>
      <c r="F14" s="45">
        <v>5029.05</v>
      </c>
      <c r="G14" s="48">
        <v>695292.2371100001</v>
      </c>
      <c r="H14" s="45">
        <f t="shared" si="0"/>
        <v>35.4</v>
      </c>
      <c r="I14" s="45">
        <f t="shared" si="1"/>
        <v>100</v>
      </c>
      <c r="J14" s="45">
        <f t="shared" si="2"/>
        <v>127.9539278844686</v>
      </c>
    </row>
    <row r="15" spans="1:30" ht="20.25" x14ac:dyDescent="0.3">
      <c r="A15" s="53" t="s">
        <v>52</v>
      </c>
      <c r="B15" s="26" t="s">
        <v>53</v>
      </c>
      <c r="C15" s="62">
        <f>C16</f>
        <v>33.18</v>
      </c>
      <c r="D15" s="49">
        <f>D16</f>
        <v>67.099999999999994</v>
      </c>
      <c r="E15" s="49">
        <f t="shared" ref="E15:F15" si="5">E16</f>
        <v>33.549999999999997</v>
      </c>
      <c r="F15" s="49">
        <f t="shared" si="5"/>
        <v>33.549999999999997</v>
      </c>
      <c r="G15" s="47"/>
      <c r="H15" s="49">
        <f t="shared" ref="H15:H56" si="6">ROUND(F15/D15*100,1)</f>
        <v>50</v>
      </c>
      <c r="I15" s="49">
        <f t="shared" si="1"/>
        <v>100</v>
      </c>
      <c r="J15" s="49">
        <f t="shared" si="2"/>
        <v>101.11512959614224</v>
      </c>
    </row>
    <row r="16" spans="1:30" ht="20.25" x14ac:dyDescent="0.3">
      <c r="A16" s="54" t="s">
        <v>107</v>
      </c>
      <c r="B16" s="27" t="s">
        <v>106</v>
      </c>
      <c r="C16" s="64">
        <v>33.18</v>
      </c>
      <c r="D16" s="45">
        <v>67.099999999999994</v>
      </c>
      <c r="E16" s="45">
        <v>33.549999999999997</v>
      </c>
      <c r="F16" s="45">
        <v>33.549999999999997</v>
      </c>
      <c r="G16" s="48"/>
      <c r="H16" s="45">
        <f t="shared" si="6"/>
        <v>50</v>
      </c>
      <c r="I16" s="45">
        <f t="shared" si="1"/>
        <v>100</v>
      </c>
      <c r="J16" s="45">
        <f t="shared" si="2"/>
        <v>101.11512959614224</v>
      </c>
    </row>
    <row r="17" spans="1:10" ht="19.5" customHeight="1" x14ac:dyDescent="0.3">
      <c r="A17" s="53" t="s">
        <v>29</v>
      </c>
      <c r="B17" s="26" t="s">
        <v>10</v>
      </c>
      <c r="C17" s="62">
        <f>C18</f>
        <v>1239.06</v>
      </c>
      <c r="D17" s="49">
        <f>D18</f>
        <v>4678.16</v>
      </c>
      <c r="E17" s="49">
        <f t="shared" ref="E17:F17" si="7">E18</f>
        <v>1835.26</v>
      </c>
      <c r="F17" s="49">
        <f t="shared" si="7"/>
        <v>1835.26</v>
      </c>
      <c r="G17" s="48"/>
      <c r="H17" s="49">
        <f t="shared" si="6"/>
        <v>39.200000000000003</v>
      </c>
      <c r="I17" s="49">
        <f t="shared" si="1"/>
        <v>100</v>
      </c>
      <c r="J17" s="49">
        <f t="shared" si="2"/>
        <v>148.11712104337161</v>
      </c>
    </row>
    <row r="18" spans="1:10" ht="40.5" x14ac:dyDescent="0.3">
      <c r="A18" s="52" t="s">
        <v>30</v>
      </c>
      <c r="B18" s="25" t="s">
        <v>68</v>
      </c>
      <c r="C18" s="63">
        <v>1239.06</v>
      </c>
      <c r="D18" s="45">
        <v>4678.16</v>
      </c>
      <c r="E18" s="45">
        <v>1835.26</v>
      </c>
      <c r="F18" s="45">
        <v>1835.26</v>
      </c>
      <c r="G18" s="48"/>
      <c r="H18" s="45">
        <f t="shared" si="6"/>
        <v>39.200000000000003</v>
      </c>
      <c r="I18" s="45">
        <f t="shared" si="1"/>
        <v>100</v>
      </c>
      <c r="J18" s="45">
        <f t="shared" si="2"/>
        <v>148.11712104337161</v>
      </c>
    </row>
    <row r="19" spans="1:10" ht="20.25" x14ac:dyDescent="0.3">
      <c r="A19" s="51" t="s">
        <v>31</v>
      </c>
      <c r="B19" s="26" t="s">
        <v>11</v>
      </c>
      <c r="C19" s="62">
        <f>SUM(C20:C25)</f>
        <v>2066.62</v>
      </c>
      <c r="D19" s="49">
        <f>SUM(D20:D25)</f>
        <v>6282.46</v>
      </c>
      <c r="E19" s="49">
        <f>SUM(E20:E25)</f>
        <v>960.44</v>
      </c>
      <c r="F19" s="49">
        <f t="shared" ref="F19" si="8">SUM(F20:F25)</f>
        <v>960.44</v>
      </c>
      <c r="G19" s="48"/>
      <c r="H19" s="49">
        <f t="shared" si="6"/>
        <v>15.3</v>
      </c>
      <c r="I19" s="49">
        <f t="shared" si="1"/>
        <v>100</v>
      </c>
      <c r="J19" s="49">
        <f t="shared" si="2"/>
        <v>46.47395263764021</v>
      </c>
    </row>
    <row r="20" spans="1:10" ht="20.25" hidden="1" x14ac:dyDescent="0.3">
      <c r="A20" s="52" t="s">
        <v>84</v>
      </c>
      <c r="B20" s="25" t="s">
        <v>85</v>
      </c>
      <c r="C20" s="68">
        <v>0</v>
      </c>
      <c r="D20" s="45">
        <v>0</v>
      </c>
      <c r="E20" s="45">
        <v>0</v>
      </c>
      <c r="F20" s="45">
        <v>0</v>
      </c>
      <c r="G20" s="48"/>
      <c r="H20" s="45"/>
      <c r="I20" s="45"/>
      <c r="J20" s="45"/>
    </row>
    <row r="21" spans="1:10" ht="20.25" x14ac:dyDescent="0.3">
      <c r="A21" s="52" t="s">
        <v>91</v>
      </c>
      <c r="B21" s="25" t="s">
        <v>92</v>
      </c>
      <c r="C21" s="68">
        <v>0</v>
      </c>
      <c r="D21" s="45">
        <v>44.6</v>
      </c>
      <c r="E21" s="70">
        <v>0</v>
      </c>
      <c r="F21" s="45">
        <v>0</v>
      </c>
      <c r="G21" s="48"/>
      <c r="H21" s="45"/>
      <c r="I21" s="45"/>
      <c r="J21" s="45"/>
    </row>
    <row r="22" spans="1:10" ht="20.25" hidden="1" x14ac:dyDescent="0.3">
      <c r="A22" s="52" t="s">
        <v>83</v>
      </c>
      <c r="B22" s="25" t="s">
        <v>86</v>
      </c>
      <c r="C22" s="68">
        <v>0</v>
      </c>
      <c r="D22" s="45">
        <v>0</v>
      </c>
      <c r="E22" s="45">
        <v>0</v>
      </c>
      <c r="F22" s="45">
        <v>0</v>
      </c>
      <c r="G22" s="48"/>
      <c r="H22" s="45" t="e">
        <f t="shared" si="6"/>
        <v>#DIV/0!</v>
      </c>
      <c r="I22" s="45" t="e">
        <f t="shared" si="1"/>
        <v>#DIV/0!</v>
      </c>
      <c r="J22" s="45" t="e">
        <f t="shared" si="2"/>
        <v>#DIV/0!</v>
      </c>
    </row>
    <row r="23" spans="1:10" ht="20.25" hidden="1" x14ac:dyDescent="0.3">
      <c r="A23" s="52" t="s">
        <v>32</v>
      </c>
      <c r="B23" s="28" t="s">
        <v>14</v>
      </c>
      <c r="C23" s="69">
        <v>0</v>
      </c>
      <c r="D23" s="45">
        <v>0</v>
      </c>
      <c r="E23" s="45">
        <v>0</v>
      </c>
      <c r="F23" s="45">
        <v>0</v>
      </c>
      <c r="G23" s="48"/>
      <c r="H23" s="45" t="e">
        <f t="shared" si="6"/>
        <v>#DIV/0!</v>
      </c>
      <c r="I23" s="45" t="e">
        <f t="shared" si="1"/>
        <v>#DIV/0!</v>
      </c>
      <c r="J23" s="45" t="e">
        <f t="shared" si="2"/>
        <v>#DIV/0!</v>
      </c>
    </row>
    <row r="24" spans="1:10" ht="20.25" x14ac:dyDescent="0.3">
      <c r="A24" s="52" t="s">
        <v>33</v>
      </c>
      <c r="B24" s="28" t="s">
        <v>81</v>
      </c>
      <c r="C24" s="69">
        <v>1967.62</v>
      </c>
      <c r="D24" s="45">
        <v>6037.86</v>
      </c>
      <c r="E24" s="45">
        <v>960.44</v>
      </c>
      <c r="F24" s="45">
        <v>960.44</v>
      </c>
      <c r="G24" s="48"/>
      <c r="H24" s="45">
        <f t="shared" si="6"/>
        <v>15.9</v>
      </c>
      <c r="I24" s="45">
        <f t="shared" si="1"/>
        <v>100</v>
      </c>
      <c r="J24" s="45">
        <f t="shared" si="2"/>
        <v>48.812270662018079</v>
      </c>
    </row>
    <row r="25" spans="1:10" ht="20.25" x14ac:dyDescent="0.3">
      <c r="A25" s="52" t="s">
        <v>60</v>
      </c>
      <c r="B25" s="25" t="s">
        <v>46</v>
      </c>
      <c r="C25" s="68">
        <v>99</v>
      </c>
      <c r="D25" s="45">
        <v>200</v>
      </c>
      <c r="E25" s="70">
        <v>0</v>
      </c>
      <c r="F25" s="45">
        <v>0</v>
      </c>
      <c r="G25" s="56"/>
      <c r="H25" s="45">
        <f t="shared" ref="H25" si="9">ROUND(F25/D25*100,1)</f>
        <v>0</v>
      </c>
      <c r="I25" s="45"/>
      <c r="J25" s="45">
        <f t="shared" ref="J25" si="10">F25/C25*100</f>
        <v>0</v>
      </c>
    </row>
    <row r="26" spans="1:10" ht="20.25" x14ac:dyDescent="0.3">
      <c r="A26" s="53" t="s">
        <v>34</v>
      </c>
      <c r="B26" s="29" t="s">
        <v>3</v>
      </c>
      <c r="C26" s="62">
        <f>SUM(C27:C30)</f>
        <v>2467.1999999999998</v>
      </c>
      <c r="D26" s="49">
        <f>SUM(D27:D30)</f>
        <v>18296.690000000002</v>
      </c>
      <c r="E26" s="49">
        <f t="shared" ref="E26:F26" si="11">SUM(E27:E30)</f>
        <v>3668.73</v>
      </c>
      <c r="F26" s="49">
        <f t="shared" si="11"/>
        <v>3668.73</v>
      </c>
      <c r="G26" s="56"/>
      <c r="H26" s="49">
        <f t="shared" si="6"/>
        <v>20.100000000000001</v>
      </c>
      <c r="I26" s="49">
        <f t="shared" si="1"/>
        <v>100</v>
      </c>
      <c r="J26" s="49">
        <f t="shared" si="2"/>
        <v>148.7001459143969</v>
      </c>
    </row>
    <row r="27" spans="1:10" ht="20.25" x14ac:dyDescent="0.3">
      <c r="A27" s="52" t="s">
        <v>35</v>
      </c>
      <c r="B27" s="28" t="s">
        <v>15</v>
      </c>
      <c r="C27" s="65">
        <v>957.76</v>
      </c>
      <c r="D27" s="45">
        <v>344.17</v>
      </c>
      <c r="E27" s="45">
        <v>110.18</v>
      </c>
      <c r="F27" s="45">
        <v>110.18</v>
      </c>
      <c r="G27" s="56"/>
      <c r="H27" s="45">
        <f t="shared" si="6"/>
        <v>32</v>
      </c>
      <c r="I27" s="45">
        <f t="shared" si="1"/>
        <v>100</v>
      </c>
      <c r="J27" s="45">
        <f>F27/C27*100</f>
        <v>11.503925826929503</v>
      </c>
    </row>
    <row r="28" spans="1:10" ht="20.25" x14ac:dyDescent="0.3">
      <c r="A28" s="52" t="s">
        <v>36</v>
      </c>
      <c r="B28" s="25" t="s">
        <v>16</v>
      </c>
      <c r="C28" s="63">
        <v>656.01</v>
      </c>
      <c r="D28" s="45">
        <v>15188.93</v>
      </c>
      <c r="E28" s="45">
        <v>2011.93</v>
      </c>
      <c r="F28" s="45">
        <v>2011.93</v>
      </c>
      <c r="G28" s="56"/>
      <c r="H28" s="45">
        <f t="shared" si="6"/>
        <v>13.2</v>
      </c>
      <c r="I28" s="45">
        <f t="shared" si="1"/>
        <v>100</v>
      </c>
      <c r="J28" s="45">
        <f t="shared" si="2"/>
        <v>306.69197115897629</v>
      </c>
    </row>
    <row r="29" spans="1:10" ht="20.25" x14ac:dyDescent="0.3">
      <c r="A29" s="52" t="s">
        <v>61</v>
      </c>
      <c r="B29" s="25" t="s">
        <v>62</v>
      </c>
      <c r="C29" s="63">
        <v>853.43</v>
      </c>
      <c r="D29" s="45">
        <v>2763.59</v>
      </c>
      <c r="E29" s="45">
        <v>1546.62</v>
      </c>
      <c r="F29" s="45">
        <v>1546.62</v>
      </c>
      <c r="G29" s="56"/>
      <c r="H29" s="45">
        <f t="shared" si="6"/>
        <v>56</v>
      </c>
      <c r="I29" s="45">
        <f t="shared" si="1"/>
        <v>100</v>
      </c>
      <c r="J29" s="45">
        <f t="shared" si="2"/>
        <v>181.22400196852701</v>
      </c>
    </row>
    <row r="30" spans="1:10" ht="20.25" x14ac:dyDescent="0.3">
      <c r="A30" s="52" t="s">
        <v>63</v>
      </c>
      <c r="B30" s="25" t="s">
        <v>47</v>
      </c>
      <c r="C30" s="63">
        <v>0</v>
      </c>
      <c r="D30" s="45">
        <v>0</v>
      </c>
      <c r="E30" s="45">
        <v>0</v>
      </c>
      <c r="F30" s="45">
        <v>0</v>
      </c>
      <c r="G30" s="57"/>
      <c r="H30" s="45"/>
      <c r="I30" s="45"/>
      <c r="J30" s="45"/>
    </row>
    <row r="31" spans="1:10" ht="20.25" hidden="1" customHeight="1" x14ac:dyDescent="0.3">
      <c r="A31" s="53" t="s">
        <v>37</v>
      </c>
      <c r="B31" s="26" t="s">
        <v>2</v>
      </c>
      <c r="C31" s="62">
        <f>C32</f>
        <v>0</v>
      </c>
      <c r="D31" s="49">
        <f>D32</f>
        <v>0</v>
      </c>
      <c r="E31" s="49">
        <f t="shared" ref="E31:F31" si="12">E32</f>
        <v>0</v>
      </c>
      <c r="F31" s="49">
        <f t="shared" si="12"/>
        <v>0</v>
      </c>
      <c r="G31" s="57"/>
      <c r="H31" s="49" t="e">
        <f t="shared" si="6"/>
        <v>#DIV/0!</v>
      </c>
      <c r="I31" s="49" t="e">
        <f t="shared" si="1"/>
        <v>#DIV/0!</v>
      </c>
      <c r="J31" s="49" t="e">
        <f t="shared" si="2"/>
        <v>#DIV/0!</v>
      </c>
    </row>
    <row r="32" spans="1:10" ht="20.25" hidden="1" customHeight="1" x14ac:dyDescent="0.3">
      <c r="A32" s="52" t="s">
        <v>38</v>
      </c>
      <c r="B32" s="25" t="s">
        <v>90</v>
      </c>
      <c r="C32" s="63">
        <v>0</v>
      </c>
      <c r="D32" s="45">
        <v>0</v>
      </c>
      <c r="E32" s="45">
        <v>0</v>
      </c>
      <c r="F32" s="45">
        <v>0</v>
      </c>
      <c r="G32" s="57"/>
      <c r="H32" s="45" t="e">
        <f t="shared" si="6"/>
        <v>#DIV/0!</v>
      </c>
      <c r="I32" s="45" t="e">
        <f t="shared" si="1"/>
        <v>#DIV/0!</v>
      </c>
      <c r="J32" s="45" t="e">
        <f t="shared" si="2"/>
        <v>#DIV/0!</v>
      </c>
    </row>
    <row r="33" spans="1:10" ht="20.25" x14ac:dyDescent="0.3">
      <c r="A33" s="53" t="s">
        <v>6</v>
      </c>
      <c r="B33" s="26" t="s">
        <v>4</v>
      </c>
      <c r="C33" s="62">
        <f>SUM(C34:C39)</f>
        <v>21279.15</v>
      </c>
      <c r="D33" s="49">
        <f>SUM(D34:D39)</f>
        <v>49855.44</v>
      </c>
      <c r="E33" s="49">
        <f t="shared" ref="E33:F33" si="13">SUM(E34:E39)</f>
        <v>21588.48</v>
      </c>
      <c r="F33" s="49">
        <f t="shared" si="13"/>
        <v>21588.48</v>
      </c>
      <c r="G33" s="58">
        <f>G34+G35+G38+G39</f>
        <v>0</v>
      </c>
      <c r="H33" s="49">
        <f t="shared" si="6"/>
        <v>43.3</v>
      </c>
      <c r="I33" s="49">
        <f t="shared" si="1"/>
        <v>100</v>
      </c>
      <c r="J33" s="49">
        <f t="shared" si="2"/>
        <v>101.45367648613784</v>
      </c>
    </row>
    <row r="34" spans="1:10" ht="20.25" x14ac:dyDescent="0.3">
      <c r="A34" s="52" t="s">
        <v>39</v>
      </c>
      <c r="B34" s="28" t="s">
        <v>17</v>
      </c>
      <c r="C34" s="65">
        <v>8327.17</v>
      </c>
      <c r="D34" s="45">
        <v>21341.62</v>
      </c>
      <c r="E34" s="45">
        <v>8353.84</v>
      </c>
      <c r="F34" s="45">
        <v>8353.84</v>
      </c>
      <c r="G34" s="57"/>
      <c r="H34" s="45">
        <f t="shared" si="6"/>
        <v>39.1</v>
      </c>
      <c r="I34" s="45">
        <f t="shared" si="1"/>
        <v>100</v>
      </c>
      <c r="J34" s="45">
        <f t="shared" si="2"/>
        <v>100.32027687677807</v>
      </c>
    </row>
    <row r="35" spans="1:10" ht="20.25" x14ac:dyDescent="0.3">
      <c r="A35" s="52" t="s">
        <v>40</v>
      </c>
      <c r="B35" s="28" t="s">
        <v>18</v>
      </c>
      <c r="C35" s="65">
        <v>11356.19</v>
      </c>
      <c r="D35" s="45">
        <v>24962.38</v>
      </c>
      <c r="E35" s="45">
        <v>11383.71</v>
      </c>
      <c r="F35" s="45">
        <v>11383.71</v>
      </c>
      <c r="G35" s="57"/>
      <c r="H35" s="45">
        <f t="shared" si="6"/>
        <v>45.6</v>
      </c>
      <c r="I35" s="45">
        <f t="shared" si="1"/>
        <v>100</v>
      </c>
      <c r="J35" s="45">
        <f t="shared" si="2"/>
        <v>100.24233479714586</v>
      </c>
    </row>
    <row r="36" spans="1:10" ht="20.25" x14ac:dyDescent="0.3">
      <c r="A36" s="52" t="s">
        <v>99</v>
      </c>
      <c r="B36" s="71" t="s">
        <v>100</v>
      </c>
      <c r="C36" s="65">
        <v>1314.86</v>
      </c>
      <c r="D36" s="45">
        <v>3035.44</v>
      </c>
      <c r="E36" s="45">
        <v>1523.16</v>
      </c>
      <c r="F36" s="45">
        <v>1523.16</v>
      </c>
      <c r="G36" s="57"/>
      <c r="H36" s="45">
        <f t="shared" si="6"/>
        <v>50.2</v>
      </c>
      <c r="I36" s="45">
        <f t="shared" si="1"/>
        <v>100</v>
      </c>
      <c r="J36" s="45">
        <f t="shared" si="2"/>
        <v>115.84199078228863</v>
      </c>
    </row>
    <row r="37" spans="1:10" ht="40.5" x14ac:dyDescent="0.3">
      <c r="A37" s="52" t="s">
        <v>69</v>
      </c>
      <c r="B37" s="25" t="s">
        <v>70</v>
      </c>
      <c r="C37" s="63">
        <v>12.5</v>
      </c>
      <c r="D37" s="45">
        <v>199.5</v>
      </c>
      <c r="E37" s="45">
        <v>24.5</v>
      </c>
      <c r="F37" s="45">
        <v>24.5</v>
      </c>
      <c r="G37" s="57"/>
      <c r="H37" s="45">
        <f t="shared" si="6"/>
        <v>12.3</v>
      </c>
      <c r="I37" s="45">
        <f t="shared" si="1"/>
        <v>100</v>
      </c>
      <c r="J37" s="45">
        <f t="shared" si="2"/>
        <v>196</v>
      </c>
    </row>
    <row r="38" spans="1:10" ht="20.25" x14ac:dyDescent="0.3">
      <c r="A38" s="52" t="s">
        <v>41</v>
      </c>
      <c r="B38" s="28" t="s">
        <v>19</v>
      </c>
      <c r="C38" s="65">
        <v>268.43</v>
      </c>
      <c r="D38" s="45">
        <v>316.5</v>
      </c>
      <c r="E38" s="45">
        <v>303.27</v>
      </c>
      <c r="F38" s="45">
        <v>303.27</v>
      </c>
      <c r="G38" s="57"/>
      <c r="H38" s="45">
        <f t="shared" si="6"/>
        <v>95.8</v>
      </c>
      <c r="I38" s="45">
        <f t="shared" si="1"/>
        <v>100</v>
      </c>
      <c r="J38" s="45">
        <f t="shared" si="2"/>
        <v>112.97917520396379</v>
      </c>
    </row>
    <row r="39" spans="1:10" ht="20.25" hidden="1" x14ac:dyDescent="0.3">
      <c r="A39" s="52" t="s">
        <v>42</v>
      </c>
      <c r="B39" s="28" t="s">
        <v>20</v>
      </c>
      <c r="C39" s="65">
        <v>0</v>
      </c>
      <c r="D39" s="45">
        <v>0</v>
      </c>
      <c r="E39" s="45">
        <v>0</v>
      </c>
      <c r="F39" s="45">
        <v>0</v>
      </c>
      <c r="G39" s="57"/>
      <c r="H39" s="45"/>
      <c r="I39" s="45"/>
      <c r="J39" s="45"/>
    </row>
    <row r="40" spans="1:10" ht="20.25" x14ac:dyDescent="0.3">
      <c r="A40" s="53" t="s">
        <v>0</v>
      </c>
      <c r="B40" s="26" t="s">
        <v>89</v>
      </c>
      <c r="C40" s="62">
        <f>SUM(C41:C42)</f>
        <v>2138.39</v>
      </c>
      <c r="D40" s="49">
        <f>SUM(D41:D42)</f>
        <v>5721.29</v>
      </c>
      <c r="E40" s="49">
        <f t="shared" ref="E40:F40" si="14">SUM(E41:E42)</f>
        <v>2888.95</v>
      </c>
      <c r="F40" s="49">
        <f t="shared" si="14"/>
        <v>2888.95</v>
      </c>
      <c r="G40" s="57"/>
      <c r="H40" s="49">
        <f t="shared" si="6"/>
        <v>50.5</v>
      </c>
      <c r="I40" s="49">
        <f t="shared" si="1"/>
        <v>100</v>
      </c>
      <c r="J40" s="49">
        <f t="shared" si="2"/>
        <v>135.09930368174187</v>
      </c>
    </row>
    <row r="41" spans="1:10" ht="20.25" x14ac:dyDescent="0.3">
      <c r="A41" s="52" t="s">
        <v>43</v>
      </c>
      <c r="B41" s="25" t="s">
        <v>48</v>
      </c>
      <c r="C41" s="63">
        <v>2138.39</v>
      </c>
      <c r="D41" s="45">
        <v>5721.29</v>
      </c>
      <c r="E41" s="45">
        <v>2888.95</v>
      </c>
      <c r="F41" s="45">
        <v>2888.95</v>
      </c>
      <c r="G41" s="57"/>
      <c r="H41" s="45">
        <f t="shared" si="6"/>
        <v>50.5</v>
      </c>
      <c r="I41" s="45">
        <f t="shared" si="1"/>
        <v>100</v>
      </c>
      <c r="J41" s="45">
        <f t="shared" si="2"/>
        <v>135.09930368174187</v>
      </c>
    </row>
    <row r="42" spans="1:10" ht="20.25" hidden="1" x14ac:dyDescent="0.3">
      <c r="A42" s="52" t="s">
        <v>44</v>
      </c>
      <c r="B42" s="25" t="s">
        <v>74</v>
      </c>
      <c r="C42" s="63">
        <v>0</v>
      </c>
      <c r="D42" s="45">
        <v>0</v>
      </c>
      <c r="E42" s="45">
        <v>0</v>
      </c>
      <c r="F42" s="45">
        <v>0</v>
      </c>
      <c r="G42" s="57"/>
      <c r="H42" s="45"/>
      <c r="I42" s="45"/>
      <c r="J42" s="45"/>
    </row>
    <row r="43" spans="1:10" ht="20.25" hidden="1" x14ac:dyDescent="0.3">
      <c r="A43" s="53" t="s">
        <v>1</v>
      </c>
      <c r="B43" s="26" t="s">
        <v>75</v>
      </c>
      <c r="C43" s="62">
        <f>C44</f>
        <v>0</v>
      </c>
      <c r="D43" s="49">
        <f>D44</f>
        <v>0</v>
      </c>
      <c r="E43" s="49">
        <f>E44</f>
        <v>0</v>
      </c>
      <c r="F43" s="49">
        <f>F44</f>
        <v>0</v>
      </c>
      <c r="G43" s="57"/>
      <c r="H43" s="49">
        <v>0</v>
      </c>
      <c r="I43" s="49">
        <v>0</v>
      </c>
      <c r="J43" s="49"/>
    </row>
    <row r="44" spans="1:10" ht="20.25" hidden="1" x14ac:dyDescent="0.3">
      <c r="A44" s="52" t="s">
        <v>80</v>
      </c>
      <c r="B44" s="25" t="s">
        <v>82</v>
      </c>
      <c r="C44" s="63">
        <v>0</v>
      </c>
      <c r="D44" s="45">
        <v>0</v>
      </c>
      <c r="E44" s="45">
        <v>0</v>
      </c>
      <c r="F44" s="45">
        <v>0</v>
      </c>
      <c r="G44" s="57"/>
      <c r="H44" s="45">
        <v>0</v>
      </c>
      <c r="I44" s="49">
        <v>0</v>
      </c>
      <c r="J44" s="49"/>
    </row>
    <row r="45" spans="1:10" ht="20.25" x14ac:dyDescent="0.3">
      <c r="A45" s="53" t="s">
        <v>51</v>
      </c>
      <c r="B45" s="29" t="s">
        <v>21</v>
      </c>
      <c r="C45" s="62">
        <f>SUM(C46:C49)</f>
        <v>534.64</v>
      </c>
      <c r="D45" s="49">
        <f>SUM(D46:D49)</f>
        <v>762.99</v>
      </c>
      <c r="E45" s="49">
        <f t="shared" ref="E45:F45" si="15">SUM(E46:E49)</f>
        <v>405.74</v>
      </c>
      <c r="F45" s="49">
        <f t="shared" si="15"/>
        <v>405.74</v>
      </c>
      <c r="G45" s="57"/>
      <c r="H45" s="49">
        <f t="shared" si="6"/>
        <v>53.2</v>
      </c>
      <c r="I45" s="49">
        <f t="shared" si="1"/>
        <v>100</v>
      </c>
      <c r="J45" s="49">
        <f t="shared" si="2"/>
        <v>75.890318719138122</v>
      </c>
    </row>
    <row r="46" spans="1:10" ht="20.25" x14ac:dyDescent="0.3">
      <c r="A46" s="55">
        <v>1001</v>
      </c>
      <c r="B46" s="28" t="s">
        <v>22</v>
      </c>
      <c r="C46" s="65">
        <v>199.96</v>
      </c>
      <c r="D46" s="45">
        <v>172.49</v>
      </c>
      <c r="E46" s="45">
        <v>172.49</v>
      </c>
      <c r="F46" s="45">
        <v>172.49</v>
      </c>
      <c r="G46" s="57"/>
      <c r="H46" s="45">
        <f t="shared" si="6"/>
        <v>100</v>
      </c>
      <c r="I46" s="45">
        <f t="shared" si="1"/>
        <v>100</v>
      </c>
      <c r="J46" s="45">
        <f t="shared" si="2"/>
        <v>86.262252450490095</v>
      </c>
    </row>
    <row r="47" spans="1:10" ht="20.25" x14ac:dyDescent="0.3">
      <c r="A47" s="55">
        <v>1003</v>
      </c>
      <c r="B47" s="28" t="s">
        <v>23</v>
      </c>
      <c r="C47" s="65">
        <v>172.18</v>
      </c>
      <c r="D47" s="45">
        <v>317.10000000000002</v>
      </c>
      <c r="E47" s="45">
        <v>91.56</v>
      </c>
      <c r="F47" s="45">
        <v>91.56</v>
      </c>
      <c r="G47" s="57"/>
      <c r="H47" s="45">
        <f t="shared" si="6"/>
        <v>28.9</v>
      </c>
      <c r="I47" s="45">
        <f t="shared" si="1"/>
        <v>100</v>
      </c>
      <c r="J47" s="45">
        <f t="shared" si="2"/>
        <v>53.176907887094906</v>
      </c>
    </row>
    <row r="48" spans="1:10" ht="20.25" x14ac:dyDescent="0.3">
      <c r="A48" s="55">
        <v>1004</v>
      </c>
      <c r="B48" s="28" t="s">
        <v>65</v>
      </c>
      <c r="C48" s="65">
        <v>162.5</v>
      </c>
      <c r="D48" s="45">
        <v>273.39999999999998</v>
      </c>
      <c r="E48" s="45">
        <v>141.69</v>
      </c>
      <c r="F48" s="45">
        <v>141.69</v>
      </c>
      <c r="G48" s="57"/>
      <c r="H48" s="45">
        <f t="shared" si="6"/>
        <v>51.8</v>
      </c>
      <c r="I48" s="45">
        <f t="shared" si="1"/>
        <v>100</v>
      </c>
      <c r="J48" s="45">
        <f t="shared" si="2"/>
        <v>87.193846153846152</v>
      </c>
    </row>
    <row r="49" spans="1:10" ht="20.25" hidden="1" x14ac:dyDescent="0.3">
      <c r="A49" s="55">
        <v>1006</v>
      </c>
      <c r="B49" s="25" t="s">
        <v>49</v>
      </c>
      <c r="C49" s="63">
        <v>0</v>
      </c>
      <c r="D49" s="45">
        <v>0</v>
      </c>
      <c r="E49" s="45">
        <v>0</v>
      </c>
      <c r="F49" s="45">
        <v>0</v>
      </c>
      <c r="G49" s="57"/>
      <c r="H49" s="45"/>
      <c r="I49" s="45"/>
      <c r="J49" s="45"/>
    </row>
    <row r="50" spans="1:10" ht="20.25" x14ac:dyDescent="0.3">
      <c r="A50" s="53" t="s">
        <v>76</v>
      </c>
      <c r="B50" s="24" t="s">
        <v>64</v>
      </c>
      <c r="C50" s="62">
        <f>SUM(C51:C53)</f>
        <v>143.5</v>
      </c>
      <c r="D50" s="49">
        <f>SUM(D51:D53)</f>
        <v>307.8</v>
      </c>
      <c r="E50" s="49">
        <f t="shared" ref="E50:G50" si="16">SUM(E51:E53)</f>
        <v>96.69</v>
      </c>
      <c r="F50" s="49">
        <f t="shared" si="16"/>
        <v>96.69</v>
      </c>
      <c r="G50" s="49">
        <f t="shared" si="16"/>
        <v>0</v>
      </c>
      <c r="H50" s="49">
        <f t="shared" si="6"/>
        <v>31.4</v>
      </c>
      <c r="I50" s="49">
        <f t="shared" si="1"/>
        <v>100</v>
      </c>
      <c r="J50" s="49">
        <f t="shared" si="2"/>
        <v>67.379790940766554</v>
      </c>
    </row>
    <row r="51" spans="1:10" ht="20.25" hidden="1" x14ac:dyDescent="0.3">
      <c r="A51" s="55">
        <v>1101</v>
      </c>
      <c r="B51" s="28" t="s">
        <v>77</v>
      </c>
      <c r="C51" s="65">
        <v>0</v>
      </c>
      <c r="D51" s="45">
        <v>0</v>
      </c>
      <c r="E51" s="45">
        <v>0</v>
      </c>
      <c r="F51" s="45">
        <v>0</v>
      </c>
      <c r="G51" s="57"/>
      <c r="H51" s="45" t="e">
        <f t="shared" si="6"/>
        <v>#DIV/0!</v>
      </c>
      <c r="I51" s="45" t="e">
        <f t="shared" si="1"/>
        <v>#DIV/0!</v>
      </c>
      <c r="J51" s="45" t="e">
        <f t="shared" si="2"/>
        <v>#DIV/0!</v>
      </c>
    </row>
    <row r="52" spans="1:10" ht="20.25" x14ac:dyDescent="0.3">
      <c r="A52" s="55">
        <v>1102</v>
      </c>
      <c r="B52" s="27" t="s">
        <v>78</v>
      </c>
      <c r="C52" s="64">
        <v>143.5</v>
      </c>
      <c r="D52" s="45">
        <v>307.8</v>
      </c>
      <c r="E52" s="45">
        <v>96.69</v>
      </c>
      <c r="F52" s="45">
        <v>96.69</v>
      </c>
      <c r="G52" s="57"/>
      <c r="H52" s="45">
        <f t="shared" si="6"/>
        <v>31.4</v>
      </c>
      <c r="I52" s="45">
        <f t="shared" si="1"/>
        <v>100</v>
      </c>
      <c r="J52" s="45">
        <f t="shared" si="2"/>
        <v>67.379790940766554</v>
      </c>
    </row>
    <row r="53" spans="1:10" ht="20.25" hidden="1" x14ac:dyDescent="0.3">
      <c r="A53" s="55">
        <v>1105</v>
      </c>
      <c r="B53" s="27" t="s">
        <v>79</v>
      </c>
      <c r="C53" s="64">
        <v>0</v>
      </c>
      <c r="D53" s="45">
        <v>0</v>
      </c>
      <c r="E53" s="45">
        <v>0</v>
      </c>
      <c r="F53" s="45">
        <v>0</v>
      </c>
      <c r="G53" s="57"/>
      <c r="H53" s="45" t="e">
        <f t="shared" si="6"/>
        <v>#DIV/0!</v>
      </c>
      <c r="I53" s="45" t="e">
        <f t="shared" si="1"/>
        <v>#DIV/0!</v>
      </c>
      <c r="J53" s="45" t="e">
        <f t="shared" si="2"/>
        <v>#DIV/0!</v>
      </c>
    </row>
    <row r="54" spans="1:10" ht="20.25" x14ac:dyDescent="0.3">
      <c r="A54" s="53" t="s">
        <v>101</v>
      </c>
      <c r="B54" s="39" t="s">
        <v>103</v>
      </c>
      <c r="C54" s="62">
        <f>C55</f>
        <v>645.91999999999996</v>
      </c>
      <c r="D54" s="49">
        <f>D55</f>
        <v>1918.73</v>
      </c>
      <c r="E54" s="49">
        <f t="shared" ref="E54:F54" si="17">E55</f>
        <v>660.16</v>
      </c>
      <c r="F54" s="49">
        <f t="shared" si="17"/>
        <v>660.16</v>
      </c>
      <c r="G54" s="57"/>
      <c r="H54" s="49">
        <f t="shared" si="6"/>
        <v>34.4</v>
      </c>
      <c r="I54" s="49">
        <f t="shared" si="1"/>
        <v>100</v>
      </c>
      <c r="J54" s="49">
        <f t="shared" si="2"/>
        <v>102.2046073817191</v>
      </c>
    </row>
    <row r="55" spans="1:10" ht="20.25" customHeight="1" x14ac:dyDescent="0.3">
      <c r="A55" s="55">
        <v>1202</v>
      </c>
      <c r="B55" s="25" t="s">
        <v>102</v>
      </c>
      <c r="C55" s="63">
        <v>645.91999999999996</v>
      </c>
      <c r="D55" s="45">
        <v>1918.73</v>
      </c>
      <c r="E55" s="45">
        <v>660.16</v>
      </c>
      <c r="F55" s="45">
        <v>660.16</v>
      </c>
      <c r="G55" s="57"/>
      <c r="H55" s="45">
        <f t="shared" si="6"/>
        <v>34.4</v>
      </c>
      <c r="I55" s="45">
        <f t="shared" si="1"/>
        <v>100</v>
      </c>
      <c r="J55" s="45">
        <f t="shared" si="2"/>
        <v>102.2046073817191</v>
      </c>
    </row>
    <row r="56" spans="1:10" ht="20.25" x14ac:dyDescent="0.3">
      <c r="A56" s="28"/>
      <c r="B56" s="29" t="s">
        <v>50</v>
      </c>
      <c r="C56" s="66">
        <f>C6+C15+C17+C19+C26+C31+C33+C40+C43+C45+C50+C54</f>
        <v>41447.770000000004</v>
      </c>
      <c r="D56" s="46">
        <f>D6+D15+D17+D19+D26+D31+D33+D40+D43+D45+D50+D54</f>
        <v>116409.26000000001</v>
      </c>
      <c r="E56" s="46">
        <f>E6+E15+E17+E19+E26+E31+E33+E40+E43+E45+E50+E54</f>
        <v>44571.450000000004</v>
      </c>
      <c r="F56" s="46">
        <f>F6+F15+F17+F19+F26+F31+F33+F40+F43+F45+F50+F54</f>
        <v>44571.450000000004</v>
      </c>
      <c r="G56" s="59"/>
      <c r="H56" s="46">
        <f t="shared" si="6"/>
        <v>38.299999999999997</v>
      </c>
      <c r="I56" s="49">
        <f t="shared" si="1"/>
        <v>100</v>
      </c>
      <c r="J56" s="49">
        <f t="shared" si="2"/>
        <v>107.53642475819566</v>
      </c>
    </row>
    <row r="57" spans="1:10" ht="24.75" customHeight="1" x14ac:dyDescent="0.3">
      <c r="A57" s="40"/>
      <c r="B57" s="41"/>
      <c r="C57" s="41"/>
      <c r="D57" s="42"/>
      <c r="E57" s="42"/>
      <c r="F57" s="42"/>
      <c r="G57" s="43"/>
      <c r="H57" s="44"/>
      <c r="I57" s="44"/>
      <c r="J57" s="44"/>
    </row>
    <row r="58" spans="1:10" ht="20.25" x14ac:dyDescent="0.3">
      <c r="A58" s="30"/>
      <c r="B58" s="31" t="s">
        <v>104</v>
      </c>
      <c r="C58" s="31"/>
      <c r="D58" s="32"/>
      <c r="E58" s="32"/>
      <c r="F58" s="33"/>
      <c r="G58" s="34"/>
      <c r="H58" s="34"/>
      <c r="I58" s="34"/>
      <c r="J58" s="35"/>
    </row>
    <row r="59" spans="1:10" ht="20.25" x14ac:dyDescent="0.3">
      <c r="A59" s="30"/>
      <c r="B59" s="31" t="s">
        <v>105</v>
      </c>
      <c r="C59" s="31"/>
      <c r="D59" s="32"/>
      <c r="E59" s="32"/>
      <c r="F59" s="33"/>
      <c r="G59" s="34"/>
      <c r="H59" s="34" t="s">
        <v>116</v>
      </c>
      <c r="I59" s="34"/>
      <c r="J59" s="35"/>
    </row>
    <row r="60" spans="1:10" ht="20.25" x14ac:dyDescent="0.3">
      <c r="A60" s="30"/>
      <c r="B60" s="38"/>
      <c r="C60" s="38"/>
      <c r="D60" s="36"/>
      <c r="E60" s="36"/>
      <c r="F60" s="37"/>
      <c r="G60" s="35"/>
      <c r="H60" s="35"/>
      <c r="I60" s="35"/>
      <c r="J60" s="35"/>
    </row>
    <row r="61" spans="1:10" ht="14.25" x14ac:dyDescent="0.2">
      <c r="B61" s="12"/>
      <c r="C61" s="12"/>
      <c r="D61" s="18"/>
      <c r="E61" s="18"/>
      <c r="F61" s="17"/>
    </row>
    <row r="62" spans="1:10" ht="14.25" x14ac:dyDescent="0.2">
      <c r="B62" s="12"/>
      <c r="C62" s="12"/>
      <c r="D62" s="18"/>
      <c r="E62" s="18"/>
      <c r="F62" s="17"/>
    </row>
    <row r="63" spans="1:10" ht="14.25" x14ac:dyDescent="0.2">
      <c r="B63" s="12"/>
      <c r="C63" s="12"/>
      <c r="D63" s="18"/>
      <c r="E63" s="18"/>
      <c r="F63" s="17"/>
    </row>
    <row r="64" spans="1:10" ht="14.25" x14ac:dyDescent="0.2">
      <c r="B64" s="12"/>
      <c r="C64" s="12"/>
      <c r="D64" s="18"/>
      <c r="E64" s="18"/>
      <c r="F64" s="17"/>
    </row>
    <row r="65" spans="4:9" ht="14.25" x14ac:dyDescent="0.2">
      <c r="D65" s="18"/>
      <c r="E65" s="18"/>
      <c r="F65" s="17"/>
    </row>
    <row r="66" spans="4:9" ht="14.25" x14ac:dyDescent="0.2">
      <c r="D66" s="18"/>
      <c r="E66" s="18"/>
      <c r="F66" s="17"/>
    </row>
    <row r="67" spans="4:9" ht="14.25" x14ac:dyDescent="0.2">
      <c r="D67" s="18"/>
      <c r="E67" s="18"/>
      <c r="F67" s="17"/>
    </row>
    <row r="68" spans="4:9" ht="14.25" x14ac:dyDescent="0.2">
      <c r="D68" s="18"/>
      <c r="E68" s="18"/>
      <c r="F68" s="17"/>
    </row>
    <row r="69" spans="4:9" ht="14.25" x14ac:dyDescent="0.2">
      <c r="D69" s="18"/>
      <c r="E69" s="18"/>
      <c r="F69" s="17"/>
    </row>
    <row r="70" spans="4:9" ht="14.25" x14ac:dyDescent="0.2">
      <c r="D70" s="18"/>
      <c r="E70" s="18"/>
      <c r="F70" s="17"/>
    </row>
    <row r="71" spans="4:9" ht="14.25" x14ac:dyDescent="0.2">
      <c r="D71" s="18"/>
      <c r="E71" s="18"/>
      <c r="F71" s="17"/>
    </row>
    <row r="72" spans="4:9" ht="14.25" x14ac:dyDescent="0.2">
      <c r="D72" s="18"/>
      <c r="E72" s="18"/>
      <c r="F72" s="17"/>
    </row>
    <row r="73" spans="4:9" ht="14.25" x14ac:dyDescent="0.2">
      <c r="D73" s="18"/>
      <c r="E73" s="18"/>
      <c r="F73" s="17"/>
    </row>
    <row r="74" spans="4:9" ht="14.25" x14ac:dyDescent="0.2">
      <c r="D74" s="18"/>
      <c r="E74" s="18"/>
      <c r="F74" s="17"/>
    </row>
    <row r="75" spans="4:9" ht="14.25" x14ac:dyDescent="0.2">
      <c r="D75" s="18"/>
      <c r="E75" s="18"/>
      <c r="F75" s="17"/>
    </row>
    <row r="76" spans="4:9" ht="14.25" x14ac:dyDescent="0.2">
      <c r="D76" s="18"/>
      <c r="E76" s="18"/>
      <c r="F76" s="17"/>
    </row>
    <row r="77" spans="4:9" ht="14.25" x14ac:dyDescent="0.2">
      <c r="D77" s="18"/>
      <c r="E77" s="18"/>
      <c r="F77" s="17"/>
    </row>
    <row r="78" spans="4:9" ht="14.25" x14ac:dyDescent="0.2">
      <c r="D78" s="18"/>
      <c r="E78" s="18"/>
      <c r="F78" s="17"/>
    </row>
    <row r="79" spans="4:9" ht="14.25" x14ac:dyDescent="0.2">
      <c r="D79" s="18"/>
      <c r="E79" s="18"/>
      <c r="F79" s="17"/>
      <c r="G79" s="3"/>
      <c r="H79" s="3"/>
      <c r="I79" s="3"/>
    </row>
    <row r="80" spans="4:9" ht="14.25" x14ac:dyDescent="0.2">
      <c r="D80" s="18"/>
      <c r="E80" s="18"/>
      <c r="F80" s="17"/>
      <c r="G80" s="3"/>
      <c r="H80" s="3"/>
      <c r="I80" s="3"/>
    </row>
    <row r="81" spans="4:9" ht="14.25" x14ac:dyDescent="0.2">
      <c r="D81" s="18"/>
      <c r="E81" s="18"/>
      <c r="F81" s="17"/>
      <c r="G81" s="3"/>
      <c r="H81" s="3"/>
      <c r="I81" s="3"/>
    </row>
    <row r="82" spans="4:9" ht="14.25" x14ac:dyDescent="0.2">
      <c r="D82" s="18"/>
      <c r="E82" s="18"/>
      <c r="F82" s="17"/>
      <c r="G82" s="3"/>
      <c r="H82" s="3"/>
      <c r="I82" s="3"/>
    </row>
    <row r="83" spans="4:9" ht="14.25" x14ac:dyDescent="0.2">
      <c r="D83" s="18"/>
      <c r="E83" s="18"/>
      <c r="F83" s="17" t="s">
        <v>24</v>
      </c>
      <c r="G83" s="3"/>
      <c r="H83" s="3"/>
      <c r="I83" s="3"/>
    </row>
    <row r="84" spans="4:9" ht="14.25" x14ac:dyDescent="0.2">
      <c r="D84" s="18"/>
      <c r="E84" s="18"/>
      <c r="F84" s="17"/>
      <c r="G84" s="3"/>
      <c r="H84" s="3"/>
      <c r="I84" s="3"/>
    </row>
    <row r="85" spans="4:9" ht="14.25" x14ac:dyDescent="0.2">
      <c r="D85" s="18"/>
      <c r="E85" s="18"/>
      <c r="F85" s="17"/>
      <c r="G85" s="3"/>
      <c r="H85" s="3"/>
      <c r="I85" s="3"/>
    </row>
    <row r="86" spans="4:9" ht="14.25" x14ac:dyDescent="0.2">
      <c r="D86" s="18"/>
      <c r="E86" s="18"/>
      <c r="F86" s="17"/>
      <c r="G86" s="3"/>
      <c r="H86" s="3"/>
      <c r="I86" s="3"/>
    </row>
    <row r="87" spans="4:9" ht="14.25" x14ac:dyDescent="0.2">
      <c r="D87" s="18"/>
      <c r="E87" s="18"/>
      <c r="F87" s="17"/>
      <c r="G87" s="3"/>
      <c r="H87" s="3"/>
      <c r="I87" s="3"/>
    </row>
    <row r="88" spans="4:9" ht="14.25" x14ac:dyDescent="0.2">
      <c r="D88" s="18"/>
      <c r="E88" s="18"/>
      <c r="F88" s="17"/>
      <c r="G88" s="3"/>
      <c r="H88" s="3"/>
      <c r="I88" s="3"/>
    </row>
    <row r="89" spans="4:9" ht="14.25" x14ac:dyDescent="0.2">
      <c r="D89" s="18"/>
      <c r="E89" s="18"/>
      <c r="F89" s="17"/>
      <c r="G89" s="3"/>
      <c r="H89" s="3"/>
      <c r="I89" s="3"/>
    </row>
    <row r="90" spans="4:9" ht="14.25" x14ac:dyDescent="0.2">
      <c r="D90" s="18"/>
      <c r="E90" s="18"/>
      <c r="F90" s="17"/>
      <c r="G90" s="3"/>
      <c r="H90" s="3"/>
      <c r="I90" s="3"/>
    </row>
    <row r="91" spans="4:9" ht="14.25" x14ac:dyDescent="0.2">
      <c r="D91" s="18"/>
      <c r="E91" s="18"/>
      <c r="F91" s="17"/>
      <c r="G91" s="3"/>
      <c r="H91" s="3"/>
      <c r="I91" s="3"/>
    </row>
    <row r="92" spans="4:9" ht="14.25" x14ac:dyDescent="0.2">
      <c r="D92" s="18"/>
      <c r="E92" s="18"/>
      <c r="F92" s="17"/>
      <c r="G92" s="3"/>
      <c r="H92" s="3"/>
      <c r="I92" s="3"/>
    </row>
    <row r="93" spans="4:9" ht="14.25" x14ac:dyDescent="0.2">
      <c r="D93" s="18"/>
      <c r="E93" s="18"/>
      <c r="F93" s="17"/>
      <c r="G93" s="3"/>
      <c r="H93" s="3"/>
      <c r="I93" s="3"/>
    </row>
    <row r="94" spans="4:9" ht="14.25" x14ac:dyDescent="0.2">
      <c r="D94" s="18"/>
      <c r="E94" s="18"/>
      <c r="F94" s="17"/>
      <c r="G94" s="3"/>
      <c r="H94" s="3"/>
      <c r="I94" s="3"/>
    </row>
    <row r="95" spans="4:9" ht="14.25" x14ac:dyDescent="0.2">
      <c r="D95" s="18"/>
      <c r="E95" s="18"/>
      <c r="F95" s="17"/>
      <c r="G95" s="3"/>
      <c r="H95" s="3"/>
      <c r="I95" s="3"/>
    </row>
    <row r="96" spans="4:9" ht="14.25" x14ac:dyDescent="0.2">
      <c r="D96" s="18"/>
      <c r="E96" s="18"/>
      <c r="F96" s="17"/>
      <c r="G96" s="3"/>
      <c r="H96" s="3"/>
      <c r="I96" s="3"/>
    </row>
    <row r="97" spans="4:10" ht="14.25" x14ac:dyDescent="0.2">
      <c r="D97" s="18"/>
      <c r="E97" s="18"/>
      <c r="F97" s="17"/>
    </row>
    <row r="98" spans="4:10" ht="14.25" x14ac:dyDescent="0.2">
      <c r="D98" s="18"/>
      <c r="E98" s="18"/>
      <c r="F98" s="17"/>
    </row>
    <row r="99" spans="4:10" ht="14.25" x14ac:dyDescent="0.2">
      <c r="D99" s="18"/>
      <c r="E99" s="18"/>
      <c r="F99" s="17"/>
    </row>
    <row r="100" spans="4:10" ht="14.25" x14ac:dyDescent="0.2">
      <c r="D100" s="18"/>
      <c r="E100" s="18"/>
      <c r="F100" s="17"/>
    </row>
    <row r="101" spans="4:10" ht="14.25" x14ac:dyDescent="0.2">
      <c r="D101" s="18"/>
      <c r="E101" s="18"/>
      <c r="F101" s="17"/>
    </row>
    <row r="102" spans="4:10" ht="14.25" x14ac:dyDescent="0.2">
      <c r="D102" s="18"/>
      <c r="E102" s="18"/>
      <c r="F102" s="17"/>
    </row>
    <row r="103" spans="4:10" ht="14.25" x14ac:dyDescent="0.2">
      <c r="D103" s="18"/>
      <c r="E103" s="18"/>
      <c r="F103" s="17"/>
    </row>
    <row r="104" spans="4:10" ht="14.25" x14ac:dyDescent="0.2">
      <c r="D104" s="18"/>
      <c r="E104" s="18"/>
      <c r="F104" s="17"/>
      <c r="J104" s="3"/>
    </row>
    <row r="105" spans="4:10" ht="14.25" x14ac:dyDescent="0.2">
      <c r="D105" s="18"/>
      <c r="E105" s="18"/>
      <c r="F105" s="17"/>
    </row>
    <row r="106" spans="4:10" ht="14.25" x14ac:dyDescent="0.2">
      <c r="D106" s="18"/>
      <c r="E106" s="18"/>
      <c r="F106" s="17"/>
    </row>
    <row r="107" spans="4:10" ht="14.25" x14ac:dyDescent="0.2">
      <c r="D107" s="18"/>
      <c r="E107" s="18"/>
      <c r="F107" s="17"/>
    </row>
    <row r="108" spans="4:10" ht="14.25" x14ac:dyDescent="0.2">
      <c r="D108" s="18"/>
      <c r="E108" s="18"/>
      <c r="F108" s="17"/>
    </row>
    <row r="109" spans="4:10" ht="14.25" x14ac:dyDescent="0.2">
      <c r="D109" s="18"/>
      <c r="E109" s="18"/>
      <c r="F109" s="17"/>
    </row>
    <row r="110" spans="4:10" ht="14.25" x14ac:dyDescent="0.2">
      <c r="D110" s="18"/>
      <c r="E110" s="18"/>
      <c r="F110" s="17"/>
    </row>
    <row r="111" spans="4:10" ht="14.25" x14ac:dyDescent="0.2">
      <c r="D111" s="18"/>
      <c r="E111" s="18"/>
      <c r="F111" s="17"/>
    </row>
    <row r="112" spans="4:10" ht="14.25" x14ac:dyDescent="0.2">
      <c r="D112" s="18"/>
      <c r="E112" s="18"/>
      <c r="F112" s="17"/>
    </row>
    <row r="113" spans="4:6" ht="14.25" x14ac:dyDescent="0.2">
      <c r="D113" s="18"/>
      <c r="E113" s="18"/>
      <c r="F113" s="17" t="s">
        <v>24</v>
      </c>
    </row>
    <row r="114" spans="4:6" ht="14.25" x14ac:dyDescent="0.2">
      <c r="D114" s="18"/>
      <c r="E114" s="18"/>
      <c r="F114" s="17" t="s">
        <v>24</v>
      </c>
    </row>
    <row r="115" spans="4:6" ht="14.25" x14ac:dyDescent="0.2">
      <c r="D115" s="18"/>
      <c r="E115" s="18"/>
      <c r="F115" s="17" t="s">
        <v>24</v>
      </c>
    </row>
    <row r="116" spans="4:6" ht="14.25" x14ac:dyDescent="0.2">
      <c r="D116" s="18"/>
      <c r="E116" s="18"/>
      <c r="F116" s="17" t="s">
        <v>24</v>
      </c>
    </row>
    <row r="117" spans="4:6" ht="14.25" x14ac:dyDescent="0.2">
      <c r="D117" s="18"/>
      <c r="E117" s="18"/>
      <c r="F117" s="17" t="s">
        <v>24</v>
      </c>
    </row>
    <row r="118" spans="4:6" x14ac:dyDescent="0.2">
      <c r="D118" s="19"/>
    </row>
    <row r="119" spans="4:6" x14ac:dyDescent="0.2">
      <c r="D119" s="19"/>
    </row>
    <row r="120" spans="4:6" x14ac:dyDescent="0.2">
      <c r="D120" s="19"/>
    </row>
  </sheetData>
  <mergeCells count="8">
    <mergeCell ref="A3:A4"/>
    <mergeCell ref="F3:F4"/>
    <mergeCell ref="H3:J3"/>
    <mergeCell ref="G3:G4"/>
    <mergeCell ref="B3:B4"/>
    <mergeCell ref="D3:D4"/>
    <mergeCell ref="E3:E4"/>
    <mergeCell ref="C3:C4"/>
  </mergeCells>
  <phoneticPr fontId="0" type="noConversion"/>
  <printOptions horizontalCentered="1"/>
  <pageMargins left="0.31496062992125984" right="0.27559055118110237" top="0.55118110236220474" bottom="0.59055118110236227" header="0.35433070866141736" footer="0.43307086614173229"/>
  <pageSetup paperSize="9" scale="61" fitToHeight="0" pageOrder="overThenDown" orientation="landscape" horizontalDpi="120" verticalDpi="14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на 1.04.17</vt:lpstr>
      <vt:lpstr>'на 1.04.17'!Заголовки_для_печати</vt:lpstr>
      <vt:lpstr>'на 1.04.17'!Область_печати</vt:lpstr>
    </vt:vector>
  </TitlesOfParts>
  <Company>Elcom Ltd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Alexandre Katalov</dc:creator>
  <cp:lastModifiedBy>Мельник</cp:lastModifiedBy>
  <cp:lastPrinted>2017-04-21T06:39:17Z</cp:lastPrinted>
  <dcterms:created xsi:type="dcterms:W3CDTF">1997-11-11T07:14:23Z</dcterms:created>
  <dcterms:modified xsi:type="dcterms:W3CDTF">2018-07-25T05:41:49Z</dcterms:modified>
</cp:coreProperties>
</file>