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1280" windowHeight="6525" tabRatio="601"/>
  </bookViews>
  <sheets>
    <sheet name="на 1.01.19" sheetId="1" r:id="rId1"/>
  </sheets>
  <definedNames>
    <definedName name="_xlnm._FilterDatabase" localSheetId="0" hidden="1">'на 1.01.19'!#REF!</definedName>
    <definedName name="_xlnm.Print_Titles" localSheetId="0">'на 1.01.19'!$5:$5</definedName>
    <definedName name="_xlnm.Print_Area" localSheetId="0">'на 1.01.19'!$A$1:$K$60</definedName>
  </definedNames>
  <calcPr calcId="145621"/>
</workbook>
</file>

<file path=xl/calcChain.xml><?xml version="1.0" encoding="utf-8"?>
<calcChain xmlns="http://schemas.openxmlformats.org/spreadsheetml/2006/main">
  <c r="J7" i="1" l="1"/>
  <c r="J36" i="1"/>
  <c r="E15" i="1"/>
  <c r="J56" i="1" l="1"/>
  <c r="J55" i="1"/>
  <c r="J53" i="1"/>
  <c r="J52" i="1"/>
  <c r="J51" i="1"/>
  <c r="J49" i="1"/>
  <c r="J48" i="1"/>
  <c r="J47" i="1"/>
  <c r="J46" i="1"/>
  <c r="J44" i="1"/>
  <c r="J43" i="1"/>
  <c r="J42" i="1"/>
  <c r="J41" i="1"/>
  <c r="J39" i="1"/>
  <c r="J38" i="1"/>
  <c r="J37" i="1"/>
  <c r="J35" i="1"/>
  <c r="J34" i="1"/>
  <c r="J32" i="1"/>
  <c r="J31" i="1"/>
  <c r="J30" i="1"/>
  <c r="J29" i="1"/>
  <c r="J28" i="1"/>
  <c r="J27" i="1"/>
  <c r="J24" i="1"/>
  <c r="J23" i="1"/>
  <c r="J22" i="1"/>
  <c r="J20" i="1"/>
  <c r="J18" i="1"/>
  <c r="J16" i="1"/>
  <c r="J14" i="1"/>
  <c r="J12" i="1"/>
  <c r="J11" i="1"/>
  <c r="J10" i="1"/>
  <c r="J9" i="1"/>
  <c r="J8" i="1"/>
  <c r="I55" i="1"/>
  <c r="I53" i="1"/>
  <c r="I52" i="1"/>
  <c r="I51" i="1"/>
  <c r="I49" i="1"/>
  <c r="I48" i="1"/>
  <c r="I47" i="1"/>
  <c r="I46" i="1"/>
  <c r="I44" i="1"/>
  <c r="I43" i="1"/>
  <c r="I42" i="1"/>
  <c r="I41" i="1"/>
  <c r="I39" i="1"/>
  <c r="I38" i="1"/>
  <c r="I37" i="1"/>
  <c r="I36" i="1"/>
  <c r="I35" i="1"/>
  <c r="I34" i="1"/>
  <c r="I32" i="1"/>
  <c r="I31" i="1"/>
  <c r="I29" i="1"/>
  <c r="I28" i="1"/>
  <c r="I27" i="1"/>
  <c r="I24" i="1"/>
  <c r="I23" i="1"/>
  <c r="I22" i="1"/>
  <c r="I21" i="1"/>
  <c r="I20" i="1"/>
  <c r="I18" i="1"/>
  <c r="I16" i="1"/>
  <c r="I14" i="1"/>
  <c r="I11" i="1"/>
  <c r="I10" i="1"/>
  <c r="I9" i="1"/>
  <c r="I8" i="1"/>
  <c r="I7" i="1"/>
  <c r="H55" i="1"/>
  <c r="H53" i="1"/>
  <c r="H52" i="1"/>
  <c r="H51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2" i="1"/>
  <c r="H31" i="1"/>
  <c r="H29" i="1"/>
  <c r="H28" i="1"/>
  <c r="H27" i="1"/>
  <c r="H24" i="1"/>
  <c r="H23" i="1"/>
  <c r="H22" i="1"/>
  <c r="H21" i="1"/>
  <c r="H20" i="1"/>
  <c r="H18" i="1"/>
  <c r="H16" i="1"/>
  <c r="H14" i="1"/>
  <c r="H13" i="1"/>
  <c r="H11" i="1"/>
  <c r="H10" i="1"/>
  <c r="H9" i="1"/>
  <c r="H8" i="1"/>
  <c r="H7" i="1"/>
  <c r="C6" i="1" l="1"/>
  <c r="E40" i="1" l="1"/>
  <c r="D33" i="1"/>
  <c r="C33" i="1"/>
  <c r="C54" i="1" l="1"/>
  <c r="C50" i="1"/>
  <c r="C45" i="1"/>
  <c r="C43" i="1"/>
  <c r="C40" i="1"/>
  <c r="C31" i="1"/>
  <c r="C26" i="1"/>
  <c r="C19" i="1"/>
  <c r="C17" i="1"/>
  <c r="C15" i="1"/>
  <c r="D50" i="1"/>
  <c r="F6" i="1"/>
  <c r="E6" i="1"/>
  <c r="D6" i="1"/>
  <c r="D54" i="1"/>
  <c r="D45" i="1"/>
  <c r="D40" i="1"/>
  <c r="D31" i="1"/>
  <c r="D26" i="1"/>
  <c r="D19" i="1"/>
  <c r="D17" i="1"/>
  <c r="D15" i="1"/>
  <c r="D43" i="1"/>
  <c r="E43" i="1"/>
  <c r="F43" i="1"/>
  <c r="E19" i="1"/>
  <c r="H6" i="1" l="1"/>
  <c r="D57" i="1"/>
  <c r="J40" i="1"/>
  <c r="I6" i="1"/>
  <c r="J6" i="1"/>
  <c r="C57" i="1"/>
  <c r="E54" i="1"/>
  <c r="F54" i="1"/>
  <c r="E50" i="1"/>
  <c r="F50" i="1"/>
  <c r="J50" i="1" s="1"/>
  <c r="G50" i="1"/>
  <c r="E45" i="1"/>
  <c r="F45" i="1"/>
  <c r="F40" i="1"/>
  <c r="E33" i="1"/>
  <c r="F33" i="1"/>
  <c r="E31" i="1"/>
  <c r="F31" i="1"/>
  <c r="E26" i="1"/>
  <c r="F26" i="1"/>
  <c r="J26" i="1" s="1"/>
  <c r="F19" i="1"/>
  <c r="E17" i="1"/>
  <c r="F17" i="1"/>
  <c r="J17" i="1" s="1"/>
  <c r="G33" i="1"/>
  <c r="E57" i="1" l="1"/>
  <c r="H54" i="1"/>
  <c r="I54" i="1"/>
  <c r="J54" i="1"/>
  <c r="H50" i="1"/>
  <c r="I50" i="1"/>
  <c r="I45" i="1"/>
  <c r="H45" i="1"/>
  <c r="J45" i="1"/>
  <c r="I40" i="1"/>
  <c r="H40" i="1"/>
  <c r="I33" i="1"/>
  <c r="H33" i="1"/>
  <c r="J33" i="1"/>
  <c r="I26" i="1"/>
  <c r="H26" i="1"/>
  <c r="I19" i="1"/>
  <c r="H19" i="1"/>
  <c r="J19" i="1"/>
  <c r="I17" i="1"/>
  <c r="H17" i="1"/>
  <c r="F15" i="1"/>
  <c r="H15" i="1" l="1"/>
  <c r="I15" i="1"/>
  <c r="F57" i="1"/>
  <c r="J15" i="1"/>
  <c r="H57" i="1" l="1"/>
  <c r="I57" i="1"/>
  <c r="J57" i="1"/>
</calcChain>
</file>

<file path=xl/sharedStrings.xml><?xml version="1.0" encoding="utf-8"?>
<sst xmlns="http://schemas.openxmlformats.org/spreadsheetml/2006/main" count="123" uniqueCount="118">
  <si>
    <t>0800</t>
  </si>
  <si>
    <t>0900</t>
  </si>
  <si>
    <t>Охрана окружающей среды</t>
  </si>
  <si>
    <t>Жилищно-коммунальное хозяйство</t>
  </si>
  <si>
    <t>Образование</t>
  </si>
  <si>
    <t>0100</t>
  </si>
  <si>
    <t>0700</t>
  </si>
  <si>
    <t>% исполнения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</si>
  <si>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</si>
  <si>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</si>
  <si>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</si>
  <si>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</si>
  <si>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Обеспечение проведения выборов и референдумов</t>
  </si>
  <si>
    <t>Другие общегосударственные вопросы</t>
  </si>
  <si>
    <t>Транспорт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</si>
  <si>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</si>
  <si>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</si>
  <si>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</si>
  <si>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</si>
  <si>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</si>
  <si>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</si>
  <si>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</si>
  <si>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Пенсионное обеспечение</t>
  </si>
  <si>
    <t>Социальное обеспечение населения</t>
  </si>
  <si>
    <t>-</t>
  </si>
  <si>
    <t>0103</t>
  </si>
  <si>
    <t>0104</t>
  </si>
  <si>
    <t>0106</t>
  </si>
  <si>
    <t>0107</t>
  </si>
  <si>
    <t>0300</t>
  </si>
  <si>
    <t>0309</t>
  </si>
  <si>
    <t>0400</t>
  </si>
  <si>
    <t>0408</t>
  </si>
  <si>
    <t>0409</t>
  </si>
  <si>
    <t>0500</t>
  </si>
  <si>
    <t>0501</t>
  </si>
  <si>
    <t>0502</t>
  </si>
  <si>
    <t>0600</t>
  </si>
  <si>
    <t>0602</t>
  </si>
  <si>
    <t>0701</t>
  </si>
  <si>
    <t>0702</t>
  </si>
  <si>
    <t>0707</t>
  </si>
  <si>
    <t>0709</t>
  </si>
  <si>
    <t>0801</t>
  </si>
  <si>
    <t>0804</t>
  </si>
  <si>
    <t xml:space="preserve">0102 </t>
  </si>
  <si>
    <t>Другие вопросы в области национальной экономики</t>
  </si>
  <si>
    <t>Другие вопросы в области жилищно-коммунального хозяйства</t>
  </si>
  <si>
    <t>Культура</t>
  </si>
  <si>
    <t>Другие вопросы в области социальной политики</t>
  </si>
  <si>
    <t>Расходы бюджета - ВСЕГО</t>
  </si>
  <si>
    <t>1000</t>
  </si>
  <si>
    <t>0200</t>
  </si>
  <si>
    <t>Национальная оборона</t>
  </si>
  <si>
    <t xml:space="preserve">Код  </t>
  </si>
  <si>
    <t xml:space="preserve">Наименование </t>
  </si>
  <si>
    <t>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</si>
  <si>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</si>
  <si>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</t>
  </si>
  <si>
    <t>0111</t>
  </si>
  <si>
    <t>0412</t>
  </si>
  <si>
    <t>0503</t>
  </si>
  <si>
    <t>Благоустройство</t>
  </si>
  <si>
    <t>0505</t>
  </si>
  <si>
    <t>Физическая культура и спорт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</si>
  <si>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</si>
  <si>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</si>
  <si>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</si>
  <si>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гражданская оборона</t>
  </si>
  <si>
    <t>0705</t>
  </si>
  <si>
    <t>Профессиональная подготовка, переподготовка и повышение квалификации</t>
  </si>
  <si>
    <t>тыс.руб.</t>
  </si>
  <si>
    <t>Функционирование высшего должностного лица субъекта Российской Федерации и муниципального образования</t>
  </si>
  <si>
    <t>0113</t>
  </si>
  <si>
    <t>Другие вопросы в области культуры, кинематографии</t>
  </si>
  <si>
    <t>Здравоохранение</t>
  </si>
  <si>
    <t>1100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</si>
  <si>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</si>
  <si>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</si>
  <si>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</si>
  <si>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0909</t>
  </si>
  <si>
    <t>Дорожное хозяйство (дорожные фонды)</t>
  </si>
  <si>
    <t>Другие вопросы в области здравоохранения</t>
  </si>
  <si>
    <t>0406</t>
  </si>
  <si>
    <t>0401</t>
  </si>
  <si>
    <t>Общеэкономические вопросы</t>
  </si>
  <si>
    <t>Водное хозяйство</t>
  </si>
  <si>
    <t>0105</t>
  </si>
  <si>
    <t>Судебная система</t>
  </si>
  <si>
    <t>Культура, кинематография</t>
  </si>
  <si>
    <t>Сбор, удаление отходов и очистка сточных вод</t>
  </si>
  <si>
    <t>0405</t>
  </si>
  <si>
    <t>Сельское хозяйство и рыболовство</t>
  </si>
  <si>
    <t>3</t>
  </si>
  <si>
    <t>4</t>
  </si>
  <si>
    <t>5</t>
  </si>
  <si>
    <t>6</t>
  </si>
  <si>
    <t>8</t>
  </si>
  <si>
    <t>9</t>
  </si>
  <si>
    <t>0703</t>
  </si>
  <si>
    <t>Дополнительное образование детей</t>
  </si>
  <si>
    <t>1200</t>
  </si>
  <si>
    <t>Периодическая печать и издательства</t>
  </si>
  <si>
    <t>Средства массовой информации</t>
  </si>
  <si>
    <t>Начальник Финансового управления</t>
  </si>
  <si>
    <t>администрации ЗАТО Михайловский</t>
  </si>
  <si>
    <t>0203</t>
  </si>
  <si>
    <t>Мобилизационная и вневойсковая подготовка</t>
  </si>
  <si>
    <t>Обслуживание государственного и муниципального долга</t>
  </si>
  <si>
    <t>Исполнено за 2017 год (по состоянию на 01.01.2018г)</t>
  </si>
  <si>
    <t>Анализ исполнения расходов бюджета городского округа ЗАТО Михайловский Саратовской области за 2018 год</t>
  </si>
  <si>
    <t>Исполнено за 2018 год (по состоянию на 01.01.2019г)</t>
  </si>
  <si>
    <t>Уточненные бюджетные назначения 2018 года</t>
  </si>
  <si>
    <t>Кассовый план 
2018 года</t>
  </si>
  <si>
    <t>к уточненным бюджетным назначениям 
  2018 года</t>
  </si>
  <si>
    <t>к кассовому плану 2018 года</t>
  </si>
  <si>
    <t>к соответ-ствующему периоду 2017 года</t>
  </si>
  <si>
    <t>С.В. Лаптева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</si>
</sst>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р_.;[Red]\-#,##0.0_р_."/>
    <numFmt numFmtId="165" formatCode="#,##0.0"/>
    <numFmt numFmtId="166" formatCode="#,##0.0_ ;[Red]\-#,##0.0\ 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0" borderId="0"/>
  </cellStyleXfs>
  <cellXfs count="84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0" fontId="5" fillId="0" borderId="0" xfId="0" applyFont="1" applyFill="1" applyBorder="1" applyProtection="1"/>
    <xf numFmtId="0" fontId="4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13" fillId="0" borderId="1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164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right" vertical="top" wrapText="1"/>
    </xf>
    <xf numFmtId="0" fontId="13" fillId="0" borderId="0" xfId="0" applyFont="1"/>
    <xf numFmtId="0" fontId="9" fillId="0" borderId="0" xfId="0" applyFont="1"/>
    <xf numFmtId="164" fontId="9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vertical="top" wrapText="1"/>
    </xf>
    <xf numFmtId="0" fontId="15" fillId="0" borderId="0" xfId="0" applyFont="1"/>
    <xf numFmtId="0" fontId="10" fillId="0" borderId="1" xfId="0" applyFont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165" fontId="13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6" fontId="9" fillId="0" borderId="1" xfId="16" applyNumberFormat="1" applyFont="1" applyFill="1" applyBorder="1" applyAlignment="1" applyProtection="1">
      <protection hidden="1"/>
    </xf>
    <xf numFmtId="166" fontId="13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10" fillId="0" borderId="1" xfId="16" applyNumberFormat="1" applyFont="1" applyFill="1" applyBorder="1" applyAlignment="1" applyProtection="1">
      <protection hidden="1"/>
    </xf>
    <xf numFmtId="0" fontId="9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9" fillId="0" borderId="1" xfId="0" applyNumberFormat="1" applyFont="1" applyBorder="1"/>
    <xf numFmtId="166" fontId="9" fillId="0" borderId="1" xfId="0" applyNumberFormat="1" applyFont="1" applyBorder="1" applyAlignment="1"/>
    <xf numFmtId="166" fontId="13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/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65" fontId="10" fillId="0" borderId="1" xfId="16" applyNumberFormat="1" applyFont="1" applyFill="1" applyBorder="1" applyAlignment="1" applyProtection="1">
      <protection hidden="1"/>
    </xf>
    <xf numFmtId="165" fontId="9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165" fontId="9" fillId="0" borderId="1" xfId="0" applyNumberFormat="1" applyFont="1" applyBorder="1"/>
    <xf numFmtId="165" fontId="10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/>
    <xf numFmtId="166" fontId="9" fillId="3" borderId="1" xfId="16" applyNumberFormat="1" applyFont="1" applyFill="1" applyBorder="1" applyAlignment="1" applyProtection="1">
      <protection hidden="1"/>
    </xf>
    <xf numFmtId="0" fontId="9" fillId="0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165" fontId="1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2" xfId="16"/>
    <cellStyle name="Обычный 2 10" xfId="9"/>
    <cellStyle name="Обычный 2 11" xfId="10"/>
    <cellStyle name="Обычный 2 12" xfId="11"/>
    <cellStyle name="Обычный 2 13" xfId="12"/>
    <cellStyle name="Обычный 2 14" xfId="13"/>
    <cellStyle name="Обычный 2 15" xfId="14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  <cellStyle name="Обычный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1"/>
  <sheetViews>
    <sheetView showGridLines="0" tabSelected="1" view="pageBreakPreview" zoomScale="70" zoomScaleNormal="60" zoomScaleSheetLayoutView="70" workbookViewId="0">
      <pane ySplit="5" topLeftCell="A6" activePane="bottomLeft" state="frozen"/>
      <selection pane="bottomLeft" activeCell="J57" sqref="J57"/>
    </sheetView>
  </sheetViews>
  <sheetFormatPr defaultRowHeight="12.75" x14ac:dyDescent="0.2"/>
  <cols>
    <col min="1" max="1" width="8" customWidth="1"/>
    <col min="2" max="2" width="92.5703125" customWidth="1"/>
    <col min="3" max="3" width="17.85546875" customWidth="1"/>
    <col min="4" max="4" width="19.140625" style="20" customWidth="1"/>
    <col min="5" max="5" width="19.5703125" style="20" customWidth="1"/>
    <col min="6" max="6" width="21.5703125" customWidth="1"/>
    <col min="7" max="7" width="11" hidden="1" customWidth="1"/>
    <col min="8" max="8" width="17.5703125" customWidth="1"/>
    <col min="9" max="9" width="17.140625" customWidth="1"/>
    <col min="10" max="10" width="19.42578125" customWidth="1"/>
    <col min="11" max="11" width="1" customWidth="1"/>
    <col min="12" max="12" width="9.28515625" customWidth="1"/>
    <col min="16" max="16" width="11.85546875" customWidth="1"/>
    <col min="19" max="19" width="11.85546875" customWidth="1"/>
    <col min="22" max="22" width="12" customWidth="1"/>
    <col min="25" max="25" width="11.85546875" customWidth="1"/>
    <col min="26" max="26" width="9.5703125" customWidth="1"/>
    <col min="27" max="27" width="10" customWidth="1"/>
    <col min="28" max="28" width="11.5703125" customWidth="1"/>
  </cols>
  <sheetData>
    <row r="1" spans="1:30" ht="20.25" x14ac:dyDescent="0.3">
      <c r="A1" s="21"/>
      <c r="B1" s="22" t="s">
        <v>110</v>
      </c>
      <c r="C1" s="22"/>
      <c r="D1" s="23"/>
      <c r="E1" s="23"/>
      <c r="F1" s="22"/>
      <c r="G1" s="22"/>
      <c r="H1" s="22"/>
      <c r="I1" s="22"/>
      <c r="J1" s="22"/>
      <c r="K1" s="15"/>
      <c r="L1" s="9"/>
      <c r="M1" s="1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</row>
    <row r="2" spans="1:30" ht="20.25" x14ac:dyDescent="0.3">
      <c r="A2" s="21"/>
      <c r="B2" s="22"/>
      <c r="C2" s="22"/>
      <c r="D2" s="23"/>
      <c r="E2" s="23"/>
      <c r="F2" s="22"/>
      <c r="G2" s="22"/>
      <c r="H2" s="21"/>
      <c r="I2" s="21"/>
      <c r="J2" s="49" t="s">
        <v>71</v>
      </c>
      <c r="K2" s="16"/>
      <c r="L2" s="4"/>
      <c r="M2" s="4"/>
      <c r="N2" s="11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3"/>
      <c r="AD2" s="3"/>
    </row>
    <row r="3" spans="1:30" ht="20.25" customHeight="1" x14ac:dyDescent="0.3">
      <c r="A3" s="74" t="s">
        <v>54</v>
      </c>
      <c r="B3" s="81" t="s">
        <v>55</v>
      </c>
      <c r="C3" s="76" t="s">
        <v>109</v>
      </c>
      <c r="D3" s="83" t="s">
        <v>112</v>
      </c>
      <c r="E3" s="83" t="s">
        <v>113</v>
      </c>
      <c r="F3" s="76" t="s">
        <v>111</v>
      </c>
      <c r="G3" s="80" t="s">
        <v>8</v>
      </c>
      <c r="H3" s="78" t="s">
        <v>7</v>
      </c>
      <c r="I3" s="78"/>
      <c r="J3" s="79"/>
      <c r="K3" s="16"/>
      <c r="L3" s="7"/>
      <c r="M3" s="7"/>
      <c r="N3" s="11"/>
      <c r="O3" s="1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"/>
      <c r="AD3" s="3"/>
    </row>
    <row r="4" spans="1:30" ht="101.25" customHeight="1" x14ac:dyDescent="0.3">
      <c r="A4" s="75"/>
      <c r="B4" s="82"/>
      <c r="C4" s="77"/>
      <c r="D4" s="75"/>
      <c r="E4" s="75"/>
      <c r="F4" s="77"/>
      <c r="G4" s="80"/>
      <c r="H4" s="66" t="s">
        <v>114</v>
      </c>
      <c r="I4" s="71" t="s">
        <v>115</v>
      </c>
      <c r="J4" s="66" t="s">
        <v>116</v>
      </c>
      <c r="K4" s="13"/>
      <c r="L4" s="8"/>
      <c r="M4" s="10"/>
      <c r="N4" s="11"/>
      <c r="O4" s="11"/>
      <c r="P4" s="8"/>
      <c r="Q4" s="7"/>
      <c r="R4" s="7"/>
      <c r="S4" s="8"/>
      <c r="T4" s="7"/>
      <c r="U4" s="7"/>
      <c r="V4" s="8"/>
      <c r="W4" s="7"/>
      <c r="X4" s="7"/>
      <c r="Y4" s="8"/>
      <c r="Z4" s="4"/>
      <c r="AA4" s="4"/>
      <c r="AB4" s="8"/>
      <c r="AC4" s="3"/>
      <c r="AD4" s="3"/>
    </row>
    <row r="5" spans="1:30" ht="20.25" x14ac:dyDescent="0.3">
      <c r="A5" s="59">
        <v>1</v>
      </c>
      <c r="B5" s="60">
        <v>2</v>
      </c>
      <c r="C5" s="60" t="s">
        <v>93</v>
      </c>
      <c r="D5" s="60" t="s">
        <v>94</v>
      </c>
      <c r="E5" s="60" t="s">
        <v>95</v>
      </c>
      <c r="F5" s="59" t="s">
        <v>96</v>
      </c>
      <c r="G5" s="59"/>
      <c r="H5" s="60" t="s">
        <v>56</v>
      </c>
      <c r="I5" s="60" t="s">
        <v>97</v>
      </c>
      <c r="J5" s="60" t="s">
        <v>98</v>
      </c>
      <c r="K5" s="13"/>
      <c r="L5" s="8"/>
      <c r="M5" s="10"/>
      <c r="N5" s="11"/>
      <c r="O5" s="11"/>
      <c r="P5" s="8"/>
      <c r="Q5" s="7"/>
      <c r="R5" s="7"/>
      <c r="S5" s="8"/>
      <c r="T5" s="7"/>
      <c r="U5" s="7"/>
      <c r="V5" s="8"/>
      <c r="W5" s="7"/>
      <c r="X5" s="7"/>
      <c r="Y5" s="8"/>
      <c r="Z5" s="4"/>
      <c r="AA5" s="4"/>
      <c r="AB5" s="8"/>
      <c r="AC5" s="3"/>
      <c r="AD5" s="3"/>
    </row>
    <row r="6" spans="1:30" ht="20.25" x14ac:dyDescent="0.3">
      <c r="A6" s="50" t="s">
        <v>5</v>
      </c>
      <c r="B6" s="24" t="s">
        <v>9</v>
      </c>
      <c r="C6" s="61">
        <f>SUM(C7:C14)</f>
        <v>21752.1</v>
      </c>
      <c r="D6" s="48">
        <f>SUM(D7:D14)</f>
        <v>30387.1</v>
      </c>
      <c r="E6" s="48">
        <f>SUM(E7:E14)</f>
        <v>26796</v>
      </c>
      <c r="F6" s="48">
        <f>SUM(F7:F14)</f>
        <v>26261.699999999997</v>
      </c>
      <c r="G6" s="47"/>
      <c r="H6" s="48">
        <f>ROUND(F6/D6*100,1)</f>
        <v>86.4</v>
      </c>
      <c r="I6" s="48">
        <f>F6/E6*100</f>
        <v>98.006045678459458</v>
      </c>
      <c r="J6" s="48">
        <f>F6/C6*100</f>
        <v>120.73179141324286</v>
      </c>
      <c r="K6" s="14"/>
    </row>
    <row r="7" spans="1:30" ht="40.5" x14ac:dyDescent="0.3">
      <c r="A7" s="51" t="s">
        <v>45</v>
      </c>
      <c r="B7" s="25" t="s">
        <v>72</v>
      </c>
      <c r="C7" s="62">
        <v>1454.7</v>
      </c>
      <c r="D7" s="45">
        <v>1480.4</v>
      </c>
      <c r="E7" s="45">
        <v>1480.4</v>
      </c>
      <c r="F7" s="45">
        <v>1480.4</v>
      </c>
      <c r="G7" s="47">
        <v>1351.0896699999998</v>
      </c>
      <c r="H7" s="45">
        <f t="shared" ref="H7:H57" si="0">ROUND(F7/D7*100,1)</f>
        <v>100</v>
      </c>
      <c r="I7" s="45">
        <f t="shared" ref="I7:I57" si="1">F7/E7*100</f>
        <v>100</v>
      </c>
      <c r="J7" s="45">
        <f t="shared" ref="J7:J57" si="2">F7/C7*100</f>
        <v>101.76668728947548</v>
      </c>
      <c r="K7" s="14"/>
    </row>
    <row r="8" spans="1:30" ht="60.75" hidden="1" x14ac:dyDescent="0.3">
      <c r="A8" s="51" t="s">
        <v>25</v>
      </c>
      <c r="B8" s="25" t="s">
        <v>57</v>
      </c>
      <c r="C8" s="62">
        <v>0</v>
      </c>
      <c r="D8" s="45">
        <v>0</v>
      </c>
      <c r="E8" s="45">
        <v>0</v>
      </c>
      <c r="F8" s="45">
        <v>0</v>
      </c>
      <c r="G8" s="47">
        <v>58917.239399999999</v>
      </c>
      <c r="H8" s="45" t="e">
        <f t="shared" si="0"/>
        <v>#DIV/0!</v>
      </c>
      <c r="I8" s="45" t="e">
        <f t="shared" si="1"/>
        <v>#DIV/0!</v>
      </c>
      <c r="J8" s="45" t="e">
        <f t="shared" si="2"/>
        <v>#DIV/0!</v>
      </c>
      <c r="K8" s="14"/>
    </row>
    <row r="9" spans="1:30" ht="60.75" x14ac:dyDescent="0.3">
      <c r="A9" s="51" t="s">
        <v>26</v>
      </c>
      <c r="B9" s="25" t="s">
        <v>58</v>
      </c>
      <c r="C9" s="62">
        <v>9467.9</v>
      </c>
      <c r="D9" s="45">
        <v>9633.4</v>
      </c>
      <c r="E9" s="69">
        <v>9633.4</v>
      </c>
      <c r="F9" s="45">
        <v>9633.4</v>
      </c>
      <c r="G9" s="47">
        <v>227641.46383999998</v>
      </c>
      <c r="H9" s="45">
        <f t="shared" si="0"/>
        <v>100</v>
      </c>
      <c r="I9" s="45">
        <f t="shared" si="1"/>
        <v>100</v>
      </c>
      <c r="J9" s="45">
        <f t="shared" si="2"/>
        <v>101.74801170270071</v>
      </c>
      <c r="K9" s="14"/>
    </row>
    <row r="10" spans="1:30" ht="20.25" x14ac:dyDescent="0.3">
      <c r="A10" s="51" t="s">
        <v>87</v>
      </c>
      <c r="B10" s="25" t="s">
        <v>88</v>
      </c>
      <c r="C10" s="62">
        <v>0.5</v>
      </c>
      <c r="D10" s="45">
        <v>0.3</v>
      </c>
      <c r="E10" s="45">
        <v>0.3</v>
      </c>
      <c r="F10" s="45">
        <v>0.3</v>
      </c>
      <c r="G10" s="47">
        <v>147.3793</v>
      </c>
      <c r="H10" s="45">
        <f t="shared" si="0"/>
        <v>100</v>
      </c>
      <c r="I10" s="45">
        <f t="shared" si="1"/>
        <v>100</v>
      </c>
      <c r="J10" s="45">
        <f t="shared" si="2"/>
        <v>60</v>
      </c>
      <c r="K10" s="14"/>
    </row>
    <row r="11" spans="1:30" ht="40.5" x14ac:dyDescent="0.3">
      <c r="A11" s="51" t="s">
        <v>27</v>
      </c>
      <c r="B11" s="25" t="s">
        <v>66</v>
      </c>
      <c r="C11" s="62">
        <v>2888.1</v>
      </c>
      <c r="D11" s="45">
        <v>2974.8</v>
      </c>
      <c r="E11" s="45">
        <v>2974.8</v>
      </c>
      <c r="F11" s="45">
        <v>2974.8</v>
      </c>
      <c r="G11" s="47">
        <v>74013.022430000012</v>
      </c>
      <c r="H11" s="45">
        <f t="shared" si="0"/>
        <v>100</v>
      </c>
      <c r="I11" s="45">
        <f t="shared" si="1"/>
        <v>100</v>
      </c>
      <c r="J11" s="45">
        <f t="shared" si="2"/>
        <v>103.00197361587205</v>
      </c>
      <c r="K11" s="14"/>
    </row>
    <row r="12" spans="1:30" ht="20.25" hidden="1" x14ac:dyDescent="0.3">
      <c r="A12" s="51" t="s">
        <v>28</v>
      </c>
      <c r="B12" s="25" t="s">
        <v>12</v>
      </c>
      <c r="C12" s="62">
        <v>0</v>
      </c>
      <c r="D12" s="45">
        <v>0</v>
      </c>
      <c r="E12" s="45">
        <v>0</v>
      </c>
      <c r="F12" s="45">
        <v>0</v>
      </c>
      <c r="G12" s="47">
        <v>4396.9748300000001</v>
      </c>
      <c r="H12" s="45"/>
      <c r="I12" s="45"/>
      <c r="J12" s="45" t="e">
        <f t="shared" si="2"/>
        <v>#DIV/0!</v>
      </c>
    </row>
    <row r="13" spans="1:30" ht="20.25" x14ac:dyDescent="0.3">
      <c r="A13" s="51" t="s">
        <v>59</v>
      </c>
      <c r="B13" s="25" t="s">
        <v>67</v>
      </c>
      <c r="C13" s="62">
        <v>0</v>
      </c>
      <c r="D13" s="69">
        <v>99</v>
      </c>
      <c r="E13" s="45">
        <v>0</v>
      </c>
      <c r="F13" s="45">
        <v>0</v>
      </c>
      <c r="G13" s="47">
        <v>0</v>
      </c>
      <c r="H13" s="45">
        <f t="shared" si="0"/>
        <v>0</v>
      </c>
      <c r="I13" s="45"/>
      <c r="J13" s="45"/>
    </row>
    <row r="14" spans="1:30" ht="20.25" x14ac:dyDescent="0.3">
      <c r="A14" s="51" t="s">
        <v>73</v>
      </c>
      <c r="B14" s="25" t="s">
        <v>13</v>
      </c>
      <c r="C14" s="62">
        <v>7940.9</v>
      </c>
      <c r="D14" s="45">
        <v>16199.2</v>
      </c>
      <c r="E14" s="45">
        <v>12707.1</v>
      </c>
      <c r="F14" s="45">
        <v>12172.8</v>
      </c>
      <c r="G14" s="47">
        <v>695292.2371100001</v>
      </c>
      <c r="H14" s="45">
        <f t="shared" si="0"/>
        <v>75.099999999999994</v>
      </c>
      <c r="I14" s="45">
        <f t="shared" si="1"/>
        <v>95.795264064971548</v>
      </c>
      <c r="J14" s="45">
        <f t="shared" si="2"/>
        <v>153.29244795929932</v>
      </c>
    </row>
    <row r="15" spans="1:30" ht="20.25" x14ac:dyDescent="0.3">
      <c r="A15" s="52" t="s">
        <v>52</v>
      </c>
      <c r="B15" s="26" t="s">
        <v>53</v>
      </c>
      <c r="C15" s="61">
        <f>C16</f>
        <v>67.7</v>
      </c>
      <c r="D15" s="48">
        <f>D16</f>
        <v>73.5</v>
      </c>
      <c r="E15" s="48">
        <f>E16</f>
        <v>73.5</v>
      </c>
      <c r="F15" s="48">
        <f t="shared" ref="E15:F15" si="3">F16</f>
        <v>73.5</v>
      </c>
      <c r="G15" s="46"/>
      <c r="H15" s="48">
        <f t="shared" si="0"/>
        <v>100</v>
      </c>
      <c r="I15" s="48">
        <f t="shared" si="1"/>
        <v>100</v>
      </c>
      <c r="J15" s="48">
        <f t="shared" si="2"/>
        <v>108.56720827178729</v>
      </c>
    </row>
    <row r="16" spans="1:30" ht="20.25" x14ac:dyDescent="0.3">
      <c r="A16" s="53" t="s">
        <v>106</v>
      </c>
      <c r="B16" s="27" t="s">
        <v>107</v>
      </c>
      <c r="C16" s="63">
        <v>67.7</v>
      </c>
      <c r="D16" s="45">
        <v>73.5</v>
      </c>
      <c r="E16" s="45">
        <v>73.5</v>
      </c>
      <c r="F16" s="45">
        <v>73.5</v>
      </c>
      <c r="G16" s="47"/>
      <c r="H16" s="45">
        <f t="shared" si="0"/>
        <v>100</v>
      </c>
      <c r="I16" s="45">
        <f t="shared" si="1"/>
        <v>100</v>
      </c>
      <c r="J16" s="45">
        <f t="shared" si="2"/>
        <v>108.56720827178729</v>
      </c>
    </row>
    <row r="17" spans="1:10" ht="19.5" customHeight="1" x14ac:dyDescent="0.3">
      <c r="A17" s="52" t="s">
        <v>29</v>
      </c>
      <c r="B17" s="26" t="s">
        <v>10</v>
      </c>
      <c r="C17" s="61">
        <f>C18</f>
        <v>3814.4</v>
      </c>
      <c r="D17" s="48">
        <f>D18</f>
        <v>4647.1000000000004</v>
      </c>
      <c r="E17" s="48">
        <f t="shared" ref="E17:F17" si="4">E18</f>
        <v>4647.1000000000004</v>
      </c>
      <c r="F17" s="48">
        <f t="shared" si="4"/>
        <v>4647.1000000000004</v>
      </c>
      <c r="G17" s="47"/>
      <c r="H17" s="48">
        <f t="shared" si="0"/>
        <v>100</v>
      </c>
      <c r="I17" s="48">
        <f t="shared" si="1"/>
        <v>100</v>
      </c>
      <c r="J17" s="48">
        <f t="shared" si="2"/>
        <v>121.83043204697988</v>
      </c>
    </row>
    <row r="18" spans="1:10" ht="40.5" x14ac:dyDescent="0.3">
      <c r="A18" s="51" t="s">
        <v>30</v>
      </c>
      <c r="B18" s="25" t="s">
        <v>68</v>
      </c>
      <c r="C18" s="62">
        <v>3814.4</v>
      </c>
      <c r="D18" s="45">
        <v>4647.1000000000004</v>
      </c>
      <c r="E18" s="45">
        <v>4647.1000000000004</v>
      </c>
      <c r="F18" s="45">
        <v>4647.1000000000004</v>
      </c>
      <c r="G18" s="47"/>
      <c r="H18" s="45">
        <f t="shared" si="0"/>
        <v>100</v>
      </c>
      <c r="I18" s="45">
        <f t="shared" si="1"/>
        <v>100</v>
      </c>
      <c r="J18" s="45">
        <f t="shared" si="2"/>
        <v>121.83043204697988</v>
      </c>
    </row>
    <row r="19" spans="1:10" ht="20.25" x14ac:dyDescent="0.3">
      <c r="A19" s="50" t="s">
        <v>31</v>
      </c>
      <c r="B19" s="26" t="s">
        <v>11</v>
      </c>
      <c r="C19" s="61">
        <f>SUM(C20:C25)</f>
        <v>3595.2</v>
      </c>
      <c r="D19" s="48">
        <f>SUM(D20:D25)</f>
        <v>11467</v>
      </c>
      <c r="E19" s="48">
        <f>SUM(E20:E25)</f>
        <v>10360.299999999999</v>
      </c>
      <c r="F19" s="48">
        <f t="shared" ref="F19" si="5">SUM(F20:F25)</f>
        <v>10360.299999999999</v>
      </c>
      <c r="G19" s="47"/>
      <c r="H19" s="48">
        <f t="shared" si="0"/>
        <v>90.3</v>
      </c>
      <c r="I19" s="48">
        <f t="shared" si="1"/>
        <v>100</v>
      </c>
      <c r="J19" s="48">
        <f t="shared" si="2"/>
        <v>288.17033822874947</v>
      </c>
    </row>
    <row r="20" spans="1:10" ht="20.25" hidden="1" x14ac:dyDescent="0.3">
      <c r="A20" s="51" t="s">
        <v>84</v>
      </c>
      <c r="B20" s="25" t="s">
        <v>85</v>
      </c>
      <c r="C20" s="67">
        <v>0</v>
      </c>
      <c r="D20" s="45">
        <v>0</v>
      </c>
      <c r="E20" s="45">
        <v>0</v>
      </c>
      <c r="F20" s="45">
        <v>0</v>
      </c>
      <c r="G20" s="47"/>
      <c r="H20" s="48" t="e">
        <f t="shared" si="0"/>
        <v>#DIV/0!</v>
      </c>
      <c r="I20" s="48" t="e">
        <f t="shared" si="1"/>
        <v>#DIV/0!</v>
      </c>
      <c r="J20" s="48" t="e">
        <f t="shared" si="2"/>
        <v>#DIV/0!</v>
      </c>
    </row>
    <row r="21" spans="1:10" ht="20.25" hidden="1" x14ac:dyDescent="0.3">
      <c r="A21" s="51" t="s">
        <v>91</v>
      </c>
      <c r="B21" s="25" t="s">
        <v>92</v>
      </c>
      <c r="C21" s="67">
        <v>0</v>
      </c>
      <c r="D21" s="45"/>
      <c r="E21" s="69"/>
      <c r="F21" s="45"/>
      <c r="G21" s="47"/>
      <c r="H21" s="45" t="e">
        <f t="shared" si="0"/>
        <v>#DIV/0!</v>
      </c>
      <c r="I21" s="45" t="e">
        <f t="shared" si="1"/>
        <v>#DIV/0!</v>
      </c>
      <c r="J21" s="45"/>
    </row>
    <row r="22" spans="1:10" ht="20.25" hidden="1" x14ac:dyDescent="0.3">
      <c r="A22" s="51" t="s">
        <v>83</v>
      </c>
      <c r="B22" s="25" t="s">
        <v>86</v>
      </c>
      <c r="C22" s="67">
        <v>0</v>
      </c>
      <c r="D22" s="45">
        <v>0</v>
      </c>
      <c r="E22" s="45">
        <v>0</v>
      </c>
      <c r="F22" s="45">
        <v>0</v>
      </c>
      <c r="G22" s="47"/>
      <c r="H22" s="45" t="e">
        <f t="shared" si="0"/>
        <v>#DIV/0!</v>
      </c>
      <c r="I22" s="45" t="e">
        <f t="shared" si="1"/>
        <v>#DIV/0!</v>
      </c>
      <c r="J22" s="45" t="e">
        <f t="shared" si="2"/>
        <v>#DIV/0!</v>
      </c>
    </row>
    <row r="23" spans="1:10" ht="20.25" hidden="1" x14ac:dyDescent="0.3">
      <c r="A23" s="51" t="s">
        <v>32</v>
      </c>
      <c r="B23" s="28" t="s">
        <v>14</v>
      </c>
      <c r="C23" s="68">
        <v>0</v>
      </c>
      <c r="D23" s="45">
        <v>0</v>
      </c>
      <c r="E23" s="45">
        <v>0</v>
      </c>
      <c r="F23" s="45">
        <v>0</v>
      </c>
      <c r="G23" s="47"/>
      <c r="H23" s="45" t="e">
        <f t="shared" si="0"/>
        <v>#DIV/0!</v>
      </c>
      <c r="I23" s="45" t="e">
        <f t="shared" si="1"/>
        <v>#DIV/0!</v>
      </c>
      <c r="J23" s="45" t="e">
        <f t="shared" si="2"/>
        <v>#DIV/0!</v>
      </c>
    </row>
    <row r="24" spans="1:10" ht="20.25" x14ac:dyDescent="0.3">
      <c r="A24" s="51" t="s">
        <v>33</v>
      </c>
      <c r="B24" s="28" t="s">
        <v>81</v>
      </c>
      <c r="C24" s="68">
        <v>3446.2</v>
      </c>
      <c r="D24" s="45">
        <v>11467</v>
      </c>
      <c r="E24" s="69">
        <v>10360.299999999999</v>
      </c>
      <c r="F24" s="45">
        <v>10360.299999999999</v>
      </c>
      <c r="G24" s="47"/>
      <c r="H24" s="45">
        <f t="shared" si="0"/>
        <v>90.3</v>
      </c>
      <c r="I24" s="45">
        <f t="shared" si="1"/>
        <v>100</v>
      </c>
      <c r="J24" s="45">
        <f t="shared" si="2"/>
        <v>300.62967906679819</v>
      </c>
    </row>
    <row r="25" spans="1:10" ht="20.25" x14ac:dyDescent="0.3">
      <c r="A25" s="51" t="s">
        <v>60</v>
      </c>
      <c r="B25" s="25" t="s">
        <v>46</v>
      </c>
      <c r="C25" s="67">
        <v>149</v>
      </c>
      <c r="D25" s="45"/>
      <c r="E25" s="69"/>
      <c r="F25" s="69"/>
      <c r="G25" s="55"/>
      <c r="H25" s="45"/>
      <c r="I25" s="45"/>
      <c r="J25" s="45"/>
    </row>
    <row r="26" spans="1:10" ht="20.25" x14ac:dyDescent="0.3">
      <c r="A26" s="52" t="s">
        <v>34</v>
      </c>
      <c r="B26" s="29" t="s">
        <v>3</v>
      </c>
      <c r="C26" s="61">
        <f>SUM(C27:C30)</f>
        <v>10153</v>
      </c>
      <c r="D26" s="48">
        <f>SUM(D27:D30)</f>
        <v>8083.5</v>
      </c>
      <c r="E26" s="48">
        <f t="shared" ref="E26:F26" si="6">SUM(E27:E30)</f>
        <v>8083.5</v>
      </c>
      <c r="F26" s="48">
        <f t="shared" si="6"/>
        <v>8083.5</v>
      </c>
      <c r="G26" s="55"/>
      <c r="H26" s="48">
        <f t="shared" si="0"/>
        <v>100</v>
      </c>
      <c r="I26" s="48">
        <f t="shared" si="1"/>
        <v>100</v>
      </c>
      <c r="J26" s="48">
        <f t="shared" si="2"/>
        <v>79.616862011228207</v>
      </c>
    </row>
    <row r="27" spans="1:10" ht="20.25" x14ac:dyDescent="0.3">
      <c r="A27" s="51" t="s">
        <v>35</v>
      </c>
      <c r="B27" s="28" t="s">
        <v>15</v>
      </c>
      <c r="C27" s="64">
        <v>4877.1000000000004</v>
      </c>
      <c r="D27" s="45">
        <v>372.6</v>
      </c>
      <c r="E27" s="45">
        <v>372.6</v>
      </c>
      <c r="F27" s="45">
        <v>372.6</v>
      </c>
      <c r="G27" s="55"/>
      <c r="H27" s="45">
        <f t="shared" si="0"/>
        <v>100</v>
      </c>
      <c r="I27" s="45">
        <f t="shared" si="1"/>
        <v>100</v>
      </c>
      <c r="J27" s="45">
        <f t="shared" si="2"/>
        <v>7.6397859383650122</v>
      </c>
    </row>
    <row r="28" spans="1:10" ht="20.25" x14ac:dyDescent="0.3">
      <c r="A28" s="51" t="s">
        <v>36</v>
      </c>
      <c r="B28" s="25" t="s">
        <v>16</v>
      </c>
      <c r="C28" s="62">
        <v>3198.8</v>
      </c>
      <c r="D28" s="45">
        <v>5044.5</v>
      </c>
      <c r="E28" s="69">
        <v>5044.5</v>
      </c>
      <c r="F28" s="45">
        <v>5044.5</v>
      </c>
      <c r="G28" s="55"/>
      <c r="H28" s="45">
        <f t="shared" si="0"/>
        <v>100</v>
      </c>
      <c r="I28" s="45">
        <f t="shared" si="1"/>
        <v>100</v>
      </c>
      <c r="J28" s="45">
        <f t="shared" si="2"/>
        <v>157.6997624109041</v>
      </c>
    </row>
    <row r="29" spans="1:10" ht="20.25" x14ac:dyDescent="0.3">
      <c r="A29" s="51" t="s">
        <v>61</v>
      </c>
      <c r="B29" s="25" t="s">
        <v>62</v>
      </c>
      <c r="C29" s="62">
        <v>2077.1</v>
      </c>
      <c r="D29" s="45">
        <v>2666.4</v>
      </c>
      <c r="E29" s="45">
        <v>2666.4</v>
      </c>
      <c r="F29" s="45">
        <v>2666.4</v>
      </c>
      <c r="G29" s="55"/>
      <c r="H29" s="45">
        <f t="shared" si="0"/>
        <v>100</v>
      </c>
      <c r="I29" s="45">
        <f t="shared" si="1"/>
        <v>100</v>
      </c>
      <c r="J29" s="45">
        <f t="shared" si="2"/>
        <v>128.37128689037601</v>
      </c>
    </row>
    <row r="30" spans="1:10" ht="20.25" hidden="1" x14ac:dyDescent="0.3">
      <c r="A30" s="51" t="s">
        <v>63</v>
      </c>
      <c r="B30" s="25" t="s">
        <v>47</v>
      </c>
      <c r="C30" s="62">
        <v>0</v>
      </c>
      <c r="D30" s="45">
        <v>0</v>
      </c>
      <c r="E30" s="45">
        <v>0</v>
      </c>
      <c r="F30" s="45">
        <v>0</v>
      </c>
      <c r="G30" s="56"/>
      <c r="H30" s="45"/>
      <c r="I30" s="45"/>
      <c r="J30" s="45" t="e">
        <f t="shared" si="2"/>
        <v>#DIV/0!</v>
      </c>
    </row>
    <row r="31" spans="1:10" ht="20.25" hidden="1" customHeight="1" x14ac:dyDescent="0.3">
      <c r="A31" s="52" t="s">
        <v>37</v>
      </c>
      <c r="B31" s="26" t="s">
        <v>2</v>
      </c>
      <c r="C31" s="61">
        <f>C32</f>
        <v>0</v>
      </c>
      <c r="D31" s="48">
        <f>D32</f>
        <v>0</v>
      </c>
      <c r="E31" s="48">
        <f t="shared" ref="E31:F31" si="7">E32</f>
        <v>0</v>
      </c>
      <c r="F31" s="48">
        <f t="shared" si="7"/>
        <v>0</v>
      </c>
      <c r="G31" s="56"/>
      <c r="H31" s="48" t="e">
        <f t="shared" si="0"/>
        <v>#DIV/0!</v>
      </c>
      <c r="I31" s="48" t="e">
        <f t="shared" si="1"/>
        <v>#DIV/0!</v>
      </c>
      <c r="J31" s="48" t="e">
        <f t="shared" si="2"/>
        <v>#DIV/0!</v>
      </c>
    </row>
    <row r="32" spans="1:10" ht="20.25" hidden="1" customHeight="1" x14ac:dyDescent="0.3">
      <c r="A32" s="51" t="s">
        <v>38</v>
      </c>
      <c r="B32" s="25" t="s">
        <v>90</v>
      </c>
      <c r="C32" s="62">
        <v>0</v>
      </c>
      <c r="D32" s="45">
        <v>0</v>
      </c>
      <c r="E32" s="45">
        <v>0</v>
      </c>
      <c r="F32" s="45">
        <v>0</v>
      </c>
      <c r="G32" s="56"/>
      <c r="H32" s="48" t="e">
        <f t="shared" si="0"/>
        <v>#DIV/0!</v>
      </c>
      <c r="I32" s="48" t="e">
        <f t="shared" si="1"/>
        <v>#DIV/0!</v>
      </c>
      <c r="J32" s="48" t="e">
        <f t="shared" si="2"/>
        <v>#DIV/0!</v>
      </c>
    </row>
    <row r="33" spans="1:10" ht="20.25" x14ac:dyDescent="0.3">
      <c r="A33" s="52" t="s">
        <v>6</v>
      </c>
      <c r="B33" s="26" t="s">
        <v>4</v>
      </c>
      <c r="C33" s="61">
        <f>SUM(C34:C39)</f>
        <v>46236.100000000006</v>
      </c>
      <c r="D33" s="48">
        <f>SUM(D34:D39)</f>
        <v>47938.400000000001</v>
      </c>
      <c r="E33" s="48">
        <f t="shared" ref="E33:F33" si="8">SUM(E34:E39)</f>
        <v>47938.400000000001</v>
      </c>
      <c r="F33" s="48">
        <f t="shared" si="8"/>
        <v>47938.400000000001</v>
      </c>
      <c r="G33" s="57">
        <f>G34+G35+G38+G39</f>
        <v>0</v>
      </c>
      <c r="H33" s="48">
        <f t="shared" si="0"/>
        <v>100</v>
      </c>
      <c r="I33" s="48">
        <f t="shared" si="1"/>
        <v>100</v>
      </c>
      <c r="J33" s="48">
        <f t="shared" si="2"/>
        <v>103.68175516533617</v>
      </c>
    </row>
    <row r="34" spans="1:10" ht="20.25" x14ac:dyDescent="0.3">
      <c r="A34" s="51" t="s">
        <v>39</v>
      </c>
      <c r="B34" s="28" t="s">
        <v>17</v>
      </c>
      <c r="C34" s="64">
        <v>20315.2</v>
      </c>
      <c r="D34" s="45">
        <v>20198.900000000001</v>
      </c>
      <c r="E34" s="45">
        <v>20198.900000000001</v>
      </c>
      <c r="F34" s="45">
        <v>20198.900000000001</v>
      </c>
      <c r="G34" s="56"/>
      <c r="H34" s="45">
        <f t="shared" si="0"/>
        <v>100</v>
      </c>
      <c r="I34" s="45">
        <f t="shared" si="1"/>
        <v>100</v>
      </c>
      <c r="J34" s="45">
        <f t="shared" si="2"/>
        <v>99.427522249350247</v>
      </c>
    </row>
    <row r="35" spans="1:10" ht="20.25" x14ac:dyDescent="0.3">
      <c r="A35" s="51" t="s">
        <v>40</v>
      </c>
      <c r="B35" s="28" t="s">
        <v>18</v>
      </c>
      <c r="C35" s="64">
        <v>22684.400000000001</v>
      </c>
      <c r="D35" s="45">
        <v>24303.9</v>
      </c>
      <c r="E35" s="45">
        <v>24303.9</v>
      </c>
      <c r="F35" s="45">
        <v>24303.9</v>
      </c>
      <c r="G35" s="56"/>
      <c r="H35" s="45">
        <f t="shared" si="0"/>
        <v>100</v>
      </c>
      <c r="I35" s="45">
        <f t="shared" si="1"/>
        <v>100</v>
      </c>
      <c r="J35" s="45">
        <f t="shared" si="2"/>
        <v>107.13926751423885</v>
      </c>
    </row>
    <row r="36" spans="1:10" ht="20.25" x14ac:dyDescent="0.3">
      <c r="A36" s="51" t="s">
        <v>99</v>
      </c>
      <c r="B36" s="70" t="s">
        <v>100</v>
      </c>
      <c r="C36" s="64">
        <v>2849.8</v>
      </c>
      <c r="D36" s="45">
        <v>3021.6</v>
      </c>
      <c r="E36" s="45">
        <v>3021.6</v>
      </c>
      <c r="F36" s="45">
        <v>3021.6</v>
      </c>
      <c r="G36" s="56"/>
      <c r="H36" s="45">
        <f t="shared" si="0"/>
        <v>100</v>
      </c>
      <c r="I36" s="45">
        <f t="shared" si="1"/>
        <v>100</v>
      </c>
      <c r="J36" s="45">
        <f t="shared" si="2"/>
        <v>106.02849322759491</v>
      </c>
    </row>
    <row r="37" spans="1:10" ht="40.5" x14ac:dyDescent="0.3">
      <c r="A37" s="51" t="s">
        <v>69</v>
      </c>
      <c r="B37" s="25" t="s">
        <v>70</v>
      </c>
      <c r="C37" s="62">
        <v>70.2</v>
      </c>
      <c r="D37" s="45">
        <v>97.5</v>
      </c>
      <c r="E37" s="45">
        <v>97.5</v>
      </c>
      <c r="F37" s="45">
        <v>97.5</v>
      </c>
      <c r="G37" s="56"/>
      <c r="H37" s="45">
        <f t="shared" si="0"/>
        <v>100</v>
      </c>
      <c r="I37" s="45">
        <f t="shared" si="1"/>
        <v>100</v>
      </c>
      <c r="J37" s="45">
        <f t="shared" si="2"/>
        <v>138.88888888888889</v>
      </c>
    </row>
    <row r="38" spans="1:10" ht="20.25" x14ac:dyDescent="0.3">
      <c r="A38" s="51" t="s">
        <v>41</v>
      </c>
      <c r="B38" s="28" t="s">
        <v>19</v>
      </c>
      <c r="C38" s="64">
        <v>316.5</v>
      </c>
      <c r="D38" s="45">
        <v>316.5</v>
      </c>
      <c r="E38" s="45">
        <v>316.5</v>
      </c>
      <c r="F38" s="45">
        <v>316.5</v>
      </c>
      <c r="G38" s="56"/>
      <c r="H38" s="45">
        <f t="shared" si="0"/>
        <v>100</v>
      </c>
      <c r="I38" s="45">
        <f t="shared" si="1"/>
        <v>100</v>
      </c>
      <c r="J38" s="45">
        <f t="shared" si="2"/>
        <v>100</v>
      </c>
    </row>
    <row r="39" spans="1:10" ht="20.25" hidden="1" x14ac:dyDescent="0.3">
      <c r="A39" s="51" t="s">
        <v>42</v>
      </c>
      <c r="B39" s="28" t="s">
        <v>20</v>
      </c>
      <c r="C39" s="64">
        <v>0</v>
      </c>
      <c r="D39" s="45">
        <v>0</v>
      </c>
      <c r="E39" s="45">
        <v>0</v>
      </c>
      <c r="F39" s="45">
        <v>0</v>
      </c>
      <c r="G39" s="56"/>
      <c r="H39" s="48" t="e">
        <f t="shared" si="0"/>
        <v>#DIV/0!</v>
      </c>
      <c r="I39" s="48" t="e">
        <f t="shared" si="1"/>
        <v>#DIV/0!</v>
      </c>
      <c r="J39" s="48" t="e">
        <f t="shared" si="2"/>
        <v>#DIV/0!</v>
      </c>
    </row>
    <row r="40" spans="1:10" ht="20.25" x14ac:dyDescent="0.3">
      <c r="A40" s="52" t="s">
        <v>0</v>
      </c>
      <c r="B40" s="26" t="s">
        <v>89</v>
      </c>
      <c r="C40" s="61">
        <f>SUM(C41:C42)</f>
        <v>5094.7</v>
      </c>
      <c r="D40" s="48">
        <f>SUM(D41:D42)</f>
        <v>6667.1</v>
      </c>
      <c r="E40" s="48">
        <f>SUM(E41:E42)</f>
        <v>6667.1</v>
      </c>
      <c r="F40" s="48">
        <f t="shared" ref="F40" si="9">SUM(F41:F42)</f>
        <v>6667.1</v>
      </c>
      <c r="G40" s="56"/>
      <c r="H40" s="48">
        <f t="shared" si="0"/>
        <v>100</v>
      </c>
      <c r="I40" s="48">
        <f t="shared" si="1"/>
        <v>100</v>
      </c>
      <c r="J40" s="48">
        <f t="shared" si="2"/>
        <v>130.86344632657469</v>
      </c>
    </row>
    <row r="41" spans="1:10" ht="20.25" x14ac:dyDescent="0.3">
      <c r="A41" s="51" t="s">
        <v>43</v>
      </c>
      <c r="B41" s="25" t="s">
        <v>48</v>
      </c>
      <c r="C41" s="62">
        <v>5094.7</v>
      </c>
      <c r="D41" s="45">
        <v>6667.1</v>
      </c>
      <c r="E41" s="45">
        <v>6667.1</v>
      </c>
      <c r="F41" s="45">
        <v>6667.1</v>
      </c>
      <c r="G41" s="56"/>
      <c r="H41" s="45">
        <f t="shared" si="0"/>
        <v>100</v>
      </c>
      <c r="I41" s="45">
        <f t="shared" si="1"/>
        <v>100</v>
      </c>
      <c r="J41" s="45">
        <f t="shared" si="2"/>
        <v>130.86344632657469</v>
      </c>
    </row>
    <row r="42" spans="1:10" ht="20.25" hidden="1" x14ac:dyDescent="0.3">
      <c r="A42" s="51" t="s">
        <v>44</v>
      </c>
      <c r="B42" s="25" t="s">
        <v>74</v>
      </c>
      <c r="C42" s="62">
        <v>0</v>
      </c>
      <c r="D42" s="45">
        <v>0</v>
      </c>
      <c r="E42" s="45">
        <v>0</v>
      </c>
      <c r="F42" s="45">
        <v>0</v>
      </c>
      <c r="G42" s="56"/>
      <c r="H42" s="48" t="e">
        <f t="shared" si="0"/>
        <v>#DIV/0!</v>
      </c>
      <c r="I42" s="48" t="e">
        <f t="shared" si="1"/>
        <v>#DIV/0!</v>
      </c>
      <c r="J42" s="48" t="e">
        <f t="shared" si="2"/>
        <v>#DIV/0!</v>
      </c>
    </row>
    <row r="43" spans="1:10" ht="20.25" hidden="1" x14ac:dyDescent="0.3">
      <c r="A43" s="52" t="s">
        <v>1</v>
      </c>
      <c r="B43" s="26" t="s">
        <v>75</v>
      </c>
      <c r="C43" s="61">
        <f>C44</f>
        <v>0</v>
      </c>
      <c r="D43" s="48">
        <f>D44</f>
        <v>0</v>
      </c>
      <c r="E43" s="48">
        <f>E44</f>
        <v>0</v>
      </c>
      <c r="F43" s="48">
        <f>F44</f>
        <v>0</v>
      </c>
      <c r="G43" s="56"/>
      <c r="H43" s="48" t="e">
        <f t="shared" si="0"/>
        <v>#DIV/0!</v>
      </c>
      <c r="I43" s="48" t="e">
        <f t="shared" si="1"/>
        <v>#DIV/0!</v>
      </c>
      <c r="J43" s="48" t="e">
        <f t="shared" si="2"/>
        <v>#DIV/0!</v>
      </c>
    </row>
    <row r="44" spans="1:10" ht="20.25" hidden="1" x14ac:dyDescent="0.3">
      <c r="A44" s="51" t="s">
        <v>80</v>
      </c>
      <c r="B44" s="25" t="s">
        <v>82</v>
      </c>
      <c r="C44" s="62">
        <v>0</v>
      </c>
      <c r="D44" s="45">
        <v>0</v>
      </c>
      <c r="E44" s="45">
        <v>0</v>
      </c>
      <c r="F44" s="45">
        <v>0</v>
      </c>
      <c r="G44" s="56"/>
      <c r="H44" s="48" t="e">
        <f t="shared" si="0"/>
        <v>#DIV/0!</v>
      </c>
      <c r="I44" s="48" t="e">
        <f t="shared" si="1"/>
        <v>#DIV/0!</v>
      </c>
      <c r="J44" s="48" t="e">
        <f t="shared" si="2"/>
        <v>#DIV/0!</v>
      </c>
    </row>
    <row r="45" spans="1:10" ht="20.25" x14ac:dyDescent="0.3">
      <c r="A45" s="52" t="s">
        <v>51</v>
      </c>
      <c r="B45" s="29" t="s">
        <v>21</v>
      </c>
      <c r="C45" s="61">
        <f>SUM(C46:C49)</f>
        <v>963.2</v>
      </c>
      <c r="D45" s="48">
        <f>SUM(D46:D49)</f>
        <v>623.5</v>
      </c>
      <c r="E45" s="48">
        <f t="shared" ref="E45:F45" si="10">SUM(E46:E49)</f>
        <v>623.5</v>
      </c>
      <c r="F45" s="48">
        <f t="shared" si="10"/>
        <v>610.5</v>
      </c>
      <c r="G45" s="56"/>
      <c r="H45" s="48">
        <f t="shared" si="0"/>
        <v>97.9</v>
      </c>
      <c r="I45" s="48">
        <f t="shared" si="1"/>
        <v>97.914995990376909</v>
      </c>
      <c r="J45" s="48">
        <f t="shared" si="2"/>
        <v>63.382475083056477</v>
      </c>
    </row>
    <row r="46" spans="1:10" ht="20.25" x14ac:dyDescent="0.3">
      <c r="A46" s="54">
        <v>1001</v>
      </c>
      <c r="B46" s="28" t="s">
        <v>22</v>
      </c>
      <c r="C46" s="64">
        <v>401.5</v>
      </c>
      <c r="D46" s="45">
        <v>172.5</v>
      </c>
      <c r="E46" s="45">
        <v>172.5</v>
      </c>
      <c r="F46" s="45">
        <v>172.5</v>
      </c>
      <c r="G46" s="56"/>
      <c r="H46" s="45">
        <f t="shared" si="0"/>
        <v>100</v>
      </c>
      <c r="I46" s="45">
        <f t="shared" si="1"/>
        <v>100</v>
      </c>
      <c r="J46" s="45">
        <f t="shared" si="2"/>
        <v>42.963885429638857</v>
      </c>
    </row>
    <row r="47" spans="1:10" ht="20.25" x14ac:dyDescent="0.3">
      <c r="A47" s="54">
        <v>1003</v>
      </c>
      <c r="B47" s="28" t="s">
        <v>23</v>
      </c>
      <c r="C47" s="64">
        <v>207</v>
      </c>
      <c r="D47" s="45">
        <v>137.1</v>
      </c>
      <c r="E47" s="69">
        <v>137.1</v>
      </c>
      <c r="F47" s="69">
        <v>124.1</v>
      </c>
      <c r="G47" s="56"/>
      <c r="H47" s="45">
        <f t="shared" si="0"/>
        <v>90.5</v>
      </c>
      <c r="I47" s="45">
        <f t="shared" si="1"/>
        <v>90.517870167760762</v>
      </c>
      <c r="J47" s="45">
        <f t="shared" si="2"/>
        <v>59.95169082125603</v>
      </c>
    </row>
    <row r="48" spans="1:10" ht="20.25" x14ac:dyDescent="0.3">
      <c r="A48" s="54">
        <v>1004</v>
      </c>
      <c r="B48" s="28" t="s">
        <v>65</v>
      </c>
      <c r="C48" s="64">
        <v>354.7</v>
      </c>
      <c r="D48" s="45">
        <v>313.89999999999998</v>
      </c>
      <c r="E48" s="69">
        <v>313.89999999999998</v>
      </c>
      <c r="F48" s="45">
        <v>313.89999999999998</v>
      </c>
      <c r="G48" s="56"/>
      <c r="H48" s="45">
        <f t="shared" si="0"/>
        <v>100</v>
      </c>
      <c r="I48" s="45">
        <f t="shared" si="1"/>
        <v>100</v>
      </c>
      <c r="J48" s="45">
        <f t="shared" si="2"/>
        <v>88.497321680293211</v>
      </c>
    </row>
    <row r="49" spans="1:10" ht="20.25" hidden="1" x14ac:dyDescent="0.3">
      <c r="A49" s="54">
        <v>1006</v>
      </c>
      <c r="B49" s="25" t="s">
        <v>49</v>
      </c>
      <c r="C49" s="62">
        <v>0</v>
      </c>
      <c r="D49" s="45">
        <v>0</v>
      </c>
      <c r="E49" s="45">
        <v>0</v>
      </c>
      <c r="F49" s="45">
        <v>0</v>
      </c>
      <c r="G49" s="56"/>
      <c r="H49" s="48" t="e">
        <f t="shared" si="0"/>
        <v>#DIV/0!</v>
      </c>
      <c r="I49" s="48" t="e">
        <f t="shared" si="1"/>
        <v>#DIV/0!</v>
      </c>
      <c r="J49" s="48" t="e">
        <f t="shared" si="2"/>
        <v>#DIV/0!</v>
      </c>
    </row>
    <row r="50" spans="1:10" ht="20.25" x14ac:dyDescent="0.3">
      <c r="A50" s="52" t="s">
        <v>76</v>
      </c>
      <c r="B50" s="24" t="s">
        <v>64</v>
      </c>
      <c r="C50" s="61">
        <f>SUM(C51:C53)</f>
        <v>394.4</v>
      </c>
      <c r="D50" s="48">
        <f>SUM(D51:D53)</f>
        <v>1483.4</v>
      </c>
      <c r="E50" s="48">
        <f t="shared" ref="E50:G50" si="11">SUM(E51:E53)</f>
        <v>1483.4</v>
      </c>
      <c r="F50" s="48">
        <f t="shared" si="11"/>
        <v>1479.1</v>
      </c>
      <c r="G50" s="48">
        <f t="shared" si="11"/>
        <v>0</v>
      </c>
      <c r="H50" s="48">
        <f t="shared" si="0"/>
        <v>99.7</v>
      </c>
      <c r="I50" s="48">
        <f t="shared" si="1"/>
        <v>99.710125387623023</v>
      </c>
      <c r="J50" s="48">
        <f t="shared" si="2"/>
        <v>375.02535496957404</v>
      </c>
    </row>
    <row r="51" spans="1:10" ht="20.25" hidden="1" x14ac:dyDescent="0.3">
      <c r="A51" s="54">
        <v>1101</v>
      </c>
      <c r="B51" s="28" t="s">
        <v>77</v>
      </c>
      <c r="C51" s="64">
        <v>0</v>
      </c>
      <c r="D51" s="45">
        <v>0</v>
      </c>
      <c r="E51" s="45">
        <v>0</v>
      </c>
      <c r="F51" s="45">
        <v>0</v>
      </c>
      <c r="G51" s="56"/>
      <c r="H51" s="48" t="e">
        <f t="shared" si="0"/>
        <v>#DIV/0!</v>
      </c>
      <c r="I51" s="48" t="e">
        <f t="shared" si="1"/>
        <v>#DIV/0!</v>
      </c>
      <c r="J51" s="48" t="e">
        <f t="shared" si="2"/>
        <v>#DIV/0!</v>
      </c>
    </row>
    <row r="52" spans="1:10" ht="20.25" x14ac:dyDescent="0.3">
      <c r="A52" s="54">
        <v>1102</v>
      </c>
      <c r="B52" s="27" t="s">
        <v>78</v>
      </c>
      <c r="C52" s="63">
        <v>394.4</v>
      </c>
      <c r="D52" s="45">
        <v>1483.4</v>
      </c>
      <c r="E52" s="45">
        <v>1483.4</v>
      </c>
      <c r="F52" s="45">
        <v>1479.1</v>
      </c>
      <c r="G52" s="56"/>
      <c r="H52" s="45">
        <f t="shared" si="0"/>
        <v>99.7</v>
      </c>
      <c r="I52" s="45">
        <f t="shared" si="1"/>
        <v>99.710125387623023</v>
      </c>
      <c r="J52" s="45">
        <f t="shared" si="2"/>
        <v>375.02535496957404</v>
      </c>
    </row>
    <row r="53" spans="1:10" ht="20.25" hidden="1" x14ac:dyDescent="0.3">
      <c r="A53" s="54">
        <v>1105</v>
      </c>
      <c r="B53" s="27" t="s">
        <v>79</v>
      </c>
      <c r="C53" s="63">
        <v>0</v>
      </c>
      <c r="D53" s="45">
        <v>0</v>
      </c>
      <c r="E53" s="45">
        <v>0</v>
      </c>
      <c r="F53" s="45">
        <v>0</v>
      </c>
      <c r="G53" s="56"/>
      <c r="H53" s="48" t="e">
        <f t="shared" si="0"/>
        <v>#DIV/0!</v>
      </c>
      <c r="I53" s="48" t="e">
        <f t="shared" si="1"/>
        <v>#DIV/0!</v>
      </c>
      <c r="J53" s="48" t="e">
        <f t="shared" si="2"/>
        <v>#DIV/0!</v>
      </c>
    </row>
    <row r="54" spans="1:10" ht="20.25" x14ac:dyDescent="0.3">
      <c r="A54" s="52" t="s">
        <v>101</v>
      </c>
      <c r="B54" s="39" t="s">
        <v>103</v>
      </c>
      <c r="C54" s="61">
        <f>C55</f>
        <v>1465.7</v>
      </c>
      <c r="D54" s="48">
        <f>D55</f>
        <v>1839.9</v>
      </c>
      <c r="E54" s="48">
        <f t="shared" ref="E54:F54" si="12">E55</f>
        <v>1839.9</v>
      </c>
      <c r="F54" s="48">
        <f t="shared" si="12"/>
        <v>1839.9</v>
      </c>
      <c r="G54" s="56"/>
      <c r="H54" s="48">
        <f t="shared" si="0"/>
        <v>100</v>
      </c>
      <c r="I54" s="48">
        <f t="shared" si="1"/>
        <v>100</v>
      </c>
      <c r="J54" s="48">
        <f t="shared" si="2"/>
        <v>125.53046325987583</v>
      </c>
    </row>
    <row r="55" spans="1:10" ht="20.25" customHeight="1" x14ac:dyDescent="0.3">
      <c r="A55" s="54">
        <v>1202</v>
      </c>
      <c r="B55" s="25" t="s">
        <v>102</v>
      </c>
      <c r="C55" s="62">
        <v>1465.7</v>
      </c>
      <c r="D55" s="45">
        <v>1839.9</v>
      </c>
      <c r="E55" s="45">
        <v>1839.9</v>
      </c>
      <c r="F55" s="45">
        <v>1839.9</v>
      </c>
      <c r="G55" s="56"/>
      <c r="H55" s="45">
        <f t="shared" si="0"/>
        <v>100</v>
      </c>
      <c r="I55" s="45">
        <f t="shared" si="1"/>
        <v>100</v>
      </c>
      <c r="J55" s="45">
        <f t="shared" si="2"/>
        <v>125.53046325987583</v>
      </c>
    </row>
    <row r="56" spans="1:10" ht="20.25" hidden="1" customHeight="1" x14ac:dyDescent="0.3">
      <c r="A56" s="72">
        <v>1300</v>
      </c>
      <c r="B56" s="39" t="s">
        <v>108</v>
      </c>
      <c r="C56" s="73"/>
      <c r="D56" s="45"/>
      <c r="E56" s="45"/>
      <c r="F56" s="45"/>
      <c r="G56" s="56"/>
      <c r="H56" s="48"/>
      <c r="I56" s="48"/>
      <c r="J56" s="48" t="e">
        <f t="shared" si="2"/>
        <v>#DIV/0!</v>
      </c>
    </row>
    <row r="57" spans="1:10" ht="20.25" x14ac:dyDescent="0.3">
      <c r="A57" s="28"/>
      <c r="B57" s="29" t="s">
        <v>50</v>
      </c>
      <c r="C57" s="65">
        <f>C6+C15+C17+C19+C26+C31+C33+C40+C43+C45+C50+C54+C56</f>
        <v>93536.499999999985</v>
      </c>
      <c r="D57" s="65">
        <f t="shared" ref="D57:F57" si="13">D6+D15+D17+D19+D26+D31+D33+D40+D43+D45+D50+D54+D56</f>
        <v>113210.5</v>
      </c>
      <c r="E57" s="65">
        <f t="shared" si="13"/>
        <v>108512.69999999998</v>
      </c>
      <c r="F57" s="65">
        <f t="shared" si="13"/>
        <v>107961.1</v>
      </c>
      <c r="G57" s="58"/>
      <c r="H57" s="48">
        <f t="shared" si="0"/>
        <v>95.4</v>
      </c>
      <c r="I57" s="48">
        <f t="shared" si="1"/>
        <v>99.491672403322397</v>
      </c>
      <c r="J57" s="48">
        <f t="shared" si="2"/>
        <v>115.42135957620825</v>
      </c>
    </row>
    <row r="58" spans="1:10" ht="24.75" customHeight="1" x14ac:dyDescent="0.3">
      <c r="A58" s="40"/>
      <c r="B58" s="41"/>
      <c r="C58" s="41"/>
      <c r="D58" s="42"/>
      <c r="E58" s="42"/>
      <c r="F58" s="42"/>
      <c r="G58" s="43"/>
      <c r="H58" s="44"/>
      <c r="I58" s="44"/>
      <c r="J58" s="44"/>
    </row>
    <row r="59" spans="1:10" ht="20.25" x14ac:dyDescent="0.3">
      <c r="A59" s="30"/>
      <c r="B59" s="31" t="s">
        <v>104</v>
      </c>
      <c r="C59" s="31"/>
      <c r="D59" s="32"/>
      <c r="E59" s="32"/>
      <c r="F59" s="33"/>
      <c r="G59" s="34"/>
      <c r="H59" s="34"/>
      <c r="I59" s="34"/>
      <c r="J59" s="35"/>
    </row>
    <row r="60" spans="1:10" ht="20.25" x14ac:dyDescent="0.3">
      <c r="A60" s="30"/>
      <c r="B60" s="31" t="s">
        <v>105</v>
      </c>
      <c r="C60" s="31"/>
      <c r="D60" s="32"/>
      <c r="E60" s="32"/>
      <c r="F60" s="33"/>
      <c r="G60" s="34"/>
      <c r="H60" s="34" t="s">
        <v>117</v>
      </c>
      <c r="I60" s="34"/>
      <c r="J60" s="35"/>
    </row>
    <row r="61" spans="1:10" ht="20.25" x14ac:dyDescent="0.3">
      <c r="A61" s="30"/>
      <c r="B61" s="38"/>
      <c r="C61" s="38"/>
      <c r="D61" s="36"/>
      <c r="E61" s="36"/>
      <c r="F61" s="37"/>
      <c r="G61" s="35"/>
      <c r="H61" s="35"/>
      <c r="I61" s="35"/>
      <c r="J61" s="35"/>
    </row>
    <row r="62" spans="1:10" ht="14.25" x14ac:dyDescent="0.2">
      <c r="B62" s="12"/>
      <c r="C62" s="12"/>
      <c r="D62" s="18"/>
      <c r="E62" s="18"/>
      <c r="F62" s="17"/>
    </row>
    <row r="63" spans="1:10" ht="14.25" x14ac:dyDescent="0.2">
      <c r="B63" s="12"/>
      <c r="C63" s="12"/>
      <c r="D63" s="18"/>
      <c r="E63" s="18"/>
      <c r="F63" s="17"/>
    </row>
    <row r="64" spans="1:10" ht="14.25" x14ac:dyDescent="0.2">
      <c r="B64" s="12"/>
      <c r="C64" s="12"/>
      <c r="D64" s="18"/>
      <c r="E64" s="18"/>
      <c r="F64" s="17"/>
    </row>
    <row r="65" spans="2:9" ht="14.25" x14ac:dyDescent="0.2">
      <c r="B65" s="12"/>
      <c r="C65" s="12"/>
      <c r="D65" s="18"/>
      <c r="E65" s="18"/>
      <c r="F65" s="17"/>
    </row>
    <row r="66" spans="2:9" ht="14.25" x14ac:dyDescent="0.2">
      <c r="D66" s="18"/>
      <c r="E66" s="18"/>
      <c r="F66" s="17"/>
    </row>
    <row r="67" spans="2:9" ht="14.25" x14ac:dyDescent="0.2">
      <c r="D67" s="18"/>
      <c r="E67" s="18"/>
      <c r="F67" s="17"/>
    </row>
    <row r="68" spans="2:9" ht="14.25" x14ac:dyDescent="0.2">
      <c r="D68" s="18"/>
      <c r="E68" s="18"/>
      <c r="F68" s="17"/>
    </row>
    <row r="69" spans="2:9" ht="14.25" x14ac:dyDescent="0.2">
      <c r="D69" s="18"/>
      <c r="E69" s="18"/>
      <c r="F69" s="17"/>
    </row>
    <row r="70" spans="2:9" ht="14.25" x14ac:dyDescent="0.2">
      <c r="D70" s="18"/>
      <c r="E70" s="18"/>
      <c r="F70" s="17"/>
    </row>
    <row r="71" spans="2:9" ht="14.25" x14ac:dyDescent="0.2">
      <c r="D71" s="18"/>
      <c r="E71" s="18"/>
      <c r="F71" s="17"/>
    </row>
    <row r="72" spans="2:9" ht="14.25" x14ac:dyDescent="0.2">
      <c r="D72" s="18"/>
      <c r="E72" s="18"/>
      <c r="F72" s="17"/>
    </row>
    <row r="73" spans="2:9" ht="14.25" x14ac:dyDescent="0.2">
      <c r="D73" s="18"/>
      <c r="E73" s="18"/>
      <c r="F73" s="17"/>
    </row>
    <row r="74" spans="2:9" ht="14.25" x14ac:dyDescent="0.2">
      <c r="D74" s="18"/>
      <c r="E74" s="18"/>
      <c r="F74" s="17"/>
    </row>
    <row r="75" spans="2:9" ht="14.25" x14ac:dyDescent="0.2">
      <c r="D75" s="18"/>
      <c r="E75" s="18"/>
      <c r="F75" s="17"/>
    </row>
    <row r="76" spans="2:9" ht="14.25" x14ac:dyDescent="0.2">
      <c r="D76" s="18"/>
      <c r="E76" s="18"/>
      <c r="F76" s="17"/>
    </row>
    <row r="77" spans="2:9" ht="14.25" x14ac:dyDescent="0.2">
      <c r="D77" s="18"/>
      <c r="E77" s="18"/>
      <c r="F77" s="17"/>
    </row>
    <row r="78" spans="2:9" ht="14.25" x14ac:dyDescent="0.2">
      <c r="D78" s="18"/>
      <c r="E78" s="18"/>
      <c r="F78" s="17"/>
    </row>
    <row r="79" spans="2:9" ht="14.25" x14ac:dyDescent="0.2">
      <c r="D79" s="18"/>
      <c r="E79" s="18"/>
      <c r="F79" s="17"/>
    </row>
    <row r="80" spans="2:9" ht="14.25" x14ac:dyDescent="0.2">
      <c r="D80" s="18"/>
      <c r="E80" s="18"/>
      <c r="F80" s="17"/>
      <c r="G80" s="3"/>
      <c r="H80" s="3"/>
      <c r="I80" s="3"/>
    </row>
    <row r="81" spans="4:9" ht="14.25" x14ac:dyDescent="0.2">
      <c r="D81" s="18"/>
      <c r="E81" s="18"/>
      <c r="F81" s="17"/>
      <c r="G81" s="3"/>
      <c r="H81" s="3"/>
      <c r="I81" s="3"/>
    </row>
    <row r="82" spans="4:9" ht="14.25" x14ac:dyDescent="0.2">
      <c r="D82" s="18"/>
      <c r="E82" s="18"/>
      <c r="F82" s="17"/>
      <c r="G82" s="3"/>
      <c r="H82" s="3"/>
      <c r="I82" s="3"/>
    </row>
    <row r="83" spans="4:9" ht="14.25" x14ac:dyDescent="0.2">
      <c r="D83" s="18"/>
      <c r="E83" s="18"/>
      <c r="F83" s="17"/>
      <c r="G83" s="3"/>
      <c r="H83" s="3"/>
      <c r="I83" s="3"/>
    </row>
    <row r="84" spans="4:9" ht="14.25" x14ac:dyDescent="0.2">
      <c r="D84" s="18"/>
      <c r="E84" s="18"/>
      <c r="F84" s="17" t="s">
        <v>24</v>
      </c>
      <c r="G84" s="3"/>
      <c r="H84" s="3"/>
      <c r="I84" s="3"/>
    </row>
    <row r="85" spans="4:9" ht="14.25" x14ac:dyDescent="0.2">
      <c r="D85" s="18"/>
      <c r="E85" s="18"/>
      <c r="F85" s="17"/>
      <c r="G85" s="3"/>
      <c r="H85" s="3"/>
      <c r="I85" s="3"/>
    </row>
    <row r="86" spans="4:9" ht="14.25" x14ac:dyDescent="0.2">
      <c r="D86" s="18"/>
      <c r="E86" s="18"/>
      <c r="F86" s="17"/>
      <c r="G86" s="3"/>
      <c r="H86" s="3"/>
      <c r="I86" s="3"/>
    </row>
    <row r="87" spans="4:9" ht="14.25" x14ac:dyDescent="0.2">
      <c r="D87" s="18"/>
      <c r="E87" s="18"/>
      <c r="F87" s="17"/>
      <c r="G87" s="3"/>
      <c r="H87" s="3"/>
      <c r="I87" s="3"/>
    </row>
    <row r="88" spans="4:9" ht="14.25" x14ac:dyDescent="0.2">
      <c r="D88" s="18"/>
      <c r="E88" s="18"/>
      <c r="F88" s="17"/>
      <c r="G88" s="3"/>
      <c r="H88" s="3"/>
      <c r="I88" s="3"/>
    </row>
    <row r="89" spans="4:9" ht="14.25" x14ac:dyDescent="0.2">
      <c r="D89" s="18"/>
      <c r="E89" s="18"/>
      <c r="F89" s="17"/>
      <c r="G89" s="3"/>
      <c r="H89" s="3"/>
      <c r="I89" s="3"/>
    </row>
    <row r="90" spans="4:9" ht="14.25" x14ac:dyDescent="0.2">
      <c r="D90" s="18"/>
      <c r="E90" s="18"/>
      <c r="F90" s="17"/>
      <c r="G90" s="3"/>
      <c r="H90" s="3"/>
      <c r="I90" s="3"/>
    </row>
    <row r="91" spans="4:9" ht="14.25" x14ac:dyDescent="0.2">
      <c r="D91" s="18"/>
      <c r="E91" s="18"/>
      <c r="F91" s="17"/>
      <c r="G91" s="3"/>
      <c r="H91" s="3"/>
      <c r="I91" s="3"/>
    </row>
    <row r="92" spans="4:9" ht="14.25" x14ac:dyDescent="0.2">
      <c r="D92" s="18"/>
      <c r="E92" s="18"/>
      <c r="F92" s="17"/>
      <c r="G92" s="3"/>
      <c r="H92" s="3"/>
      <c r="I92" s="3"/>
    </row>
    <row r="93" spans="4:9" ht="14.25" x14ac:dyDescent="0.2">
      <c r="D93" s="18"/>
      <c r="E93" s="18"/>
      <c r="F93" s="17"/>
      <c r="G93" s="3"/>
      <c r="H93" s="3"/>
      <c r="I93" s="3"/>
    </row>
    <row r="94" spans="4:9" ht="14.25" x14ac:dyDescent="0.2">
      <c r="D94" s="18"/>
      <c r="E94" s="18"/>
      <c r="F94" s="17"/>
      <c r="G94" s="3"/>
      <c r="H94" s="3"/>
      <c r="I94" s="3"/>
    </row>
    <row r="95" spans="4:9" ht="14.25" x14ac:dyDescent="0.2">
      <c r="D95" s="18"/>
      <c r="E95" s="18"/>
      <c r="F95" s="17"/>
      <c r="G95" s="3"/>
      <c r="H95" s="3"/>
      <c r="I95" s="3"/>
    </row>
    <row r="96" spans="4:9" ht="14.25" x14ac:dyDescent="0.2">
      <c r="D96" s="18"/>
      <c r="E96" s="18"/>
      <c r="F96" s="17"/>
      <c r="G96" s="3"/>
      <c r="H96" s="3"/>
      <c r="I96" s="3"/>
    </row>
    <row r="97" spans="4:10" ht="14.25" x14ac:dyDescent="0.2">
      <c r="D97" s="18"/>
      <c r="E97" s="18"/>
      <c r="F97" s="17"/>
      <c r="G97" s="3"/>
      <c r="H97" s="3"/>
      <c r="I97" s="3"/>
    </row>
    <row r="98" spans="4:10" ht="14.25" x14ac:dyDescent="0.2">
      <c r="D98" s="18"/>
      <c r="E98" s="18"/>
      <c r="F98" s="17"/>
    </row>
    <row r="99" spans="4:10" ht="14.25" x14ac:dyDescent="0.2">
      <c r="D99" s="18"/>
      <c r="E99" s="18"/>
      <c r="F99" s="17"/>
    </row>
    <row r="100" spans="4:10" ht="14.25" x14ac:dyDescent="0.2">
      <c r="D100" s="18"/>
      <c r="E100" s="18"/>
      <c r="F100" s="17"/>
    </row>
    <row r="101" spans="4:10" ht="14.25" x14ac:dyDescent="0.2">
      <c r="D101" s="18"/>
      <c r="E101" s="18"/>
      <c r="F101" s="17"/>
    </row>
    <row r="102" spans="4:10" ht="14.25" x14ac:dyDescent="0.2">
      <c r="D102" s="18"/>
      <c r="E102" s="18"/>
      <c r="F102" s="17"/>
    </row>
    <row r="103" spans="4:10" ht="14.25" x14ac:dyDescent="0.2">
      <c r="D103" s="18"/>
      <c r="E103" s="18"/>
      <c r="F103" s="17"/>
    </row>
    <row r="104" spans="4:10" ht="14.25" x14ac:dyDescent="0.2">
      <c r="D104" s="18"/>
      <c r="E104" s="18"/>
      <c r="F104" s="17"/>
    </row>
    <row r="105" spans="4:10" ht="14.25" x14ac:dyDescent="0.2">
      <c r="D105" s="18"/>
      <c r="E105" s="18"/>
      <c r="F105" s="17"/>
      <c r="J105" s="3"/>
    </row>
    <row r="106" spans="4:10" ht="14.25" x14ac:dyDescent="0.2">
      <c r="D106" s="18"/>
      <c r="E106" s="18"/>
      <c r="F106" s="17"/>
    </row>
    <row r="107" spans="4:10" ht="14.25" x14ac:dyDescent="0.2">
      <c r="D107" s="18"/>
      <c r="E107" s="18"/>
      <c r="F107" s="17"/>
    </row>
    <row r="108" spans="4:10" ht="14.25" x14ac:dyDescent="0.2">
      <c r="D108" s="18"/>
      <c r="E108" s="18"/>
      <c r="F108" s="17"/>
    </row>
    <row r="109" spans="4:10" ht="14.25" x14ac:dyDescent="0.2">
      <c r="D109" s="18"/>
      <c r="E109" s="18"/>
      <c r="F109" s="17"/>
    </row>
    <row r="110" spans="4:10" ht="14.25" x14ac:dyDescent="0.2">
      <c r="D110" s="18"/>
      <c r="E110" s="18"/>
      <c r="F110" s="17"/>
    </row>
    <row r="111" spans="4:10" ht="14.25" x14ac:dyDescent="0.2">
      <c r="D111" s="18"/>
      <c r="E111" s="18"/>
      <c r="F111" s="17"/>
    </row>
    <row r="112" spans="4:10" ht="14.25" x14ac:dyDescent="0.2">
      <c r="D112" s="18"/>
      <c r="E112" s="18"/>
      <c r="F112" s="17"/>
    </row>
    <row r="113" spans="4:6" ht="14.25" x14ac:dyDescent="0.2">
      <c r="D113" s="18"/>
      <c r="E113" s="18"/>
      <c r="F113" s="17"/>
    </row>
    <row r="114" spans="4:6" ht="14.25" x14ac:dyDescent="0.2">
      <c r="D114" s="18"/>
      <c r="E114" s="18"/>
      <c r="F114" s="17" t="s">
        <v>24</v>
      </c>
    </row>
    <row r="115" spans="4:6" ht="14.25" x14ac:dyDescent="0.2">
      <c r="D115" s="18"/>
      <c r="E115" s="18"/>
      <c r="F115" s="17" t="s">
        <v>24</v>
      </c>
    </row>
    <row r="116" spans="4:6" ht="14.25" x14ac:dyDescent="0.2">
      <c r="D116" s="18"/>
      <c r="E116" s="18"/>
      <c r="F116" s="17" t="s">
        <v>24</v>
      </c>
    </row>
    <row r="117" spans="4:6" ht="14.25" x14ac:dyDescent="0.2">
      <c r="D117" s="18"/>
      <c r="E117" s="18"/>
      <c r="F117" s="17" t="s">
        <v>24</v>
      </c>
    </row>
    <row r="118" spans="4:6" ht="14.25" x14ac:dyDescent="0.2">
      <c r="D118" s="18"/>
      <c r="E118" s="18"/>
      <c r="F118" s="17" t="s">
        <v>24</v>
      </c>
    </row>
    <row r="119" spans="4:6" x14ac:dyDescent="0.2">
      <c r="D119" s="19"/>
    </row>
    <row r="120" spans="4:6" x14ac:dyDescent="0.2">
      <c r="D120" s="19"/>
    </row>
    <row r="121" spans="4:6" x14ac:dyDescent="0.2">
      <c r="D121" s="19"/>
    </row>
  </sheetData>
  <mergeCells count="8">
    <mergeCell ref="A3:A4"/>
    <mergeCell ref="F3:F4"/>
    <mergeCell ref="H3:J3"/>
    <mergeCell ref="G3:G4"/>
    <mergeCell ref="B3:B4"/>
    <mergeCell ref="D3:D4"/>
    <mergeCell ref="E3:E4"/>
    <mergeCell ref="C3:C4"/>
  </mergeCells>
  <phoneticPr fontId="0" type="noConversion"/>
  <printOptions horizontalCentered="1"/>
  <pageMargins left="0.31496062992125984" right="0.27559055118110237" top="0.55118110236220474" bottom="0.59055118110236227" header="0.35433070866141736" footer="0.43307086614173229"/>
  <pageSetup paperSize="9" scale="61" fitToHeight="0" pageOrder="overThenDown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1.01.19</vt:lpstr>
      <vt:lpstr>'на 1.01.19'!Заголовки_для_печати</vt:lpstr>
      <vt:lpstr>'на 1.01.19'!Область_печати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Мельник</cp:lastModifiedBy>
  <cp:lastPrinted>2019-03-28T04:50:42Z</cp:lastPrinted>
  <dcterms:created xsi:type="dcterms:W3CDTF">1997-11-11T07:14:23Z</dcterms:created>
  <dcterms:modified xsi:type="dcterms:W3CDTF">2019-03-28T04:51:42Z</dcterms:modified>
</cp:coreProperties>
</file>