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65" windowWidth="15120" windowHeight="7950" firstSheet="2" activeTab="5"/>
  </bookViews>
  <sheets>
    <sheet name="Приложение1 " sheetId="1" r:id="rId1"/>
    <sheet name="Приложение 2" sheetId="10" r:id="rId2"/>
    <sheet name="Приложение 3" sheetId="11" r:id="rId3"/>
    <sheet name="Приложение 4" sheetId="12" r:id="rId4"/>
    <sheet name="Приложение 5" sheetId="15" r:id="rId5"/>
    <sheet name="Приложение 6 Вед" sheetId="13" r:id="rId6"/>
    <sheet name="Приложение 7 цел.ст." sheetId="14" r:id="rId7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>#REF!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>#REF!</definedName>
    <definedName name="_xlnm.Print_Area" localSheetId="1">'Приложение 2'!$A$1:$C$56</definedName>
    <definedName name="_xlnm.Print_Area" localSheetId="4">'Приложение 5'!$A$1:$H$805</definedName>
    <definedName name="_xlnm.Print_Area" localSheetId="5">'Приложение 6 Вед'!$A$4:$I$805</definedName>
    <definedName name="_xlnm.Print_Area" localSheetId="6">'Приложение 7 цел.ст.'!$A$1:$F$600</definedName>
    <definedName name="_xlnm.Print_Area" localSheetId="0">'Приложение1 '!$A$1:$H$59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H13" i="15" l="1"/>
  <c r="G13" i="15"/>
  <c r="F664" i="15"/>
  <c r="F665" i="15"/>
  <c r="F695" i="15"/>
  <c r="F696" i="15"/>
  <c r="F697" i="15"/>
  <c r="F698" i="15"/>
  <c r="F699" i="15"/>
  <c r="F86" i="15"/>
  <c r="F87" i="15"/>
  <c r="F88" i="15"/>
  <c r="F89" i="15"/>
  <c r="F90" i="15"/>
  <c r="F102" i="15"/>
  <c r="F103" i="15"/>
  <c r="F104" i="15"/>
  <c r="F105" i="15"/>
  <c r="F106" i="15"/>
  <c r="H610" i="15" l="1"/>
  <c r="G610" i="15"/>
  <c r="F610" i="15"/>
  <c r="H611" i="15"/>
  <c r="G611" i="15"/>
  <c r="F611" i="15"/>
  <c r="H607" i="15"/>
  <c r="G607" i="15"/>
  <c r="F607" i="15"/>
  <c r="H608" i="15"/>
  <c r="G608" i="15"/>
  <c r="F608" i="15"/>
  <c r="H220" i="15"/>
  <c r="G220" i="15"/>
  <c r="F220" i="15"/>
  <c r="H43" i="15"/>
  <c r="G43" i="15"/>
  <c r="F43" i="15"/>
  <c r="H50" i="15"/>
  <c r="G50" i="15"/>
  <c r="F50" i="15"/>
  <c r="F27" i="15"/>
  <c r="H710" i="15"/>
  <c r="F285" i="15" l="1"/>
  <c r="F802" i="15"/>
  <c r="F801" i="15" s="1"/>
  <c r="F799" i="15"/>
  <c r="F798" i="15" s="1"/>
  <c r="H796" i="15"/>
  <c r="H795" i="15" s="1"/>
  <c r="G796" i="15"/>
  <c r="G795" i="15" s="1"/>
  <c r="F796" i="15"/>
  <c r="F795" i="15"/>
  <c r="F793" i="15"/>
  <c r="F792" i="15" s="1"/>
  <c r="H793" i="15"/>
  <c r="H792" i="15" s="1"/>
  <c r="G793" i="15"/>
  <c r="G792" i="15" s="1"/>
  <c r="H790" i="15"/>
  <c r="H789" i="15" s="1"/>
  <c r="H788" i="15" s="1"/>
  <c r="G790" i="15"/>
  <c r="F790" i="15"/>
  <c r="G789" i="15"/>
  <c r="G788" i="15" s="1"/>
  <c r="G787" i="15" s="1"/>
  <c r="F789" i="15"/>
  <c r="F788" i="15" s="1"/>
  <c r="F787" i="15" s="1"/>
  <c r="H787" i="15"/>
  <c r="H785" i="15"/>
  <c r="H784" i="15" s="1"/>
  <c r="G785" i="15"/>
  <c r="F785" i="15"/>
  <c r="G784" i="15"/>
  <c r="F784" i="15"/>
  <c r="H783" i="15"/>
  <c r="G783" i="15"/>
  <c r="G782" i="15" s="1"/>
  <c r="F783" i="15"/>
  <c r="F782" i="15" s="1"/>
  <c r="F781" i="15" s="1"/>
  <c r="H782" i="15"/>
  <c r="H781" i="15" s="1"/>
  <c r="H780" i="15" s="1"/>
  <c r="G781" i="15"/>
  <c r="G780" i="15"/>
  <c r="F780" i="15"/>
  <c r="H778" i="15"/>
  <c r="G778" i="15"/>
  <c r="G777" i="15" s="1"/>
  <c r="F778" i="15"/>
  <c r="F777" i="15" s="1"/>
  <c r="H777" i="15"/>
  <c r="H775" i="15"/>
  <c r="H774" i="15" s="1"/>
  <c r="G775" i="15"/>
  <c r="F775" i="15"/>
  <c r="G774" i="15"/>
  <c r="F774" i="15"/>
  <c r="G772" i="15"/>
  <c r="G771" i="15" s="1"/>
  <c r="F772" i="15"/>
  <c r="F771" i="15" s="1"/>
  <c r="H772" i="15"/>
  <c r="H771" i="15" s="1"/>
  <c r="H768" i="15"/>
  <c r="G768" i="15"/>
  <c r="F768" i="15"/>
  <c r="F767" i="15" s="1"/>
  <c r="H767" i="15"/>
  <c r="H766" i="15" s="1"/>
  <c r="H765" i="15" s="1"/>
  <c r="G767" i="15"/>
  <c r="G766" i="15"/>
  <c r="G765" i="15" s="1"/>
  <c r="G764" i="15" s="1"/>
  <c r="F766" i="15"/>
  <c r="F765" i="15" s="1"/>
  <c r="F764" i="15" s="1"/>
  <c r="H764" i="15"/>
  <c r="F760" i="15"/>
  <c r="F759" i="15"/>
  <c r="F757" i="15"/>
  <c r="F756" i="15" s="1"/>
  <c r="F754" i="15"/>
  <c r="F753" i="15" s="1"/>
  <c r="F750" i="15"/>
  <c r="F749" i="15" s="1"/>
  <c r="H747" i="15"/>
  <c r="H746" i="15" s="1"/>
  <c r="H745" i="15" s="1"/>
  <c r="G747" i="15"/>
  <c r="G746" i="15" s="1"/>
  <c r="G745" i="15" s="1"/>
  <c r="F747" i="15"/>
  <c r="F746" i="15" s="1"/>
  <c r="H743" i="15"/>
  <c r="G743" i="15"/>
  <c r="F743" i="15"/>
  <c r="H742" i="15"/>
  <c r="H741" i="15" s="1"/>
  <c r="G742" i="15"/>
  <c r="F742" i="15"/>
  <c r="G741" i="15"/>
  <c r="F741" i="15"/>
  <c r="H739" i="15"/>
  <c r="G739" i="15"/>
  <c r="F739" i="15"/>
  <c r="H737" i="15"/>
  <c r="G737" i="15"/>
  <c r="F737" i="15"/>
  <c r="H733" i="15"/>
  <c r="H732" i="15" s="1"/>
  <c r="H731" i="15" s="1"/>
  <c r="G733" i="15"/>
  <c r="G732" i="15" s="1"/>
  <c r="G731" i="15" s="1"/>
  <c r="F733" i="15"/>
  <c r="F732" i="15" s="1"/>
  <c r="F731" i="15" s="1"/>
  <c r="H726" i="15"/>
  <c r="H725" i="15" s="1"/>
  <c r="G726" i="15"/>
  <c r="F726" i="15"/>
  <c r="F725" i="15" s="1"/>
  <c r="F724" i="15" s="1"/>
  <c r="G725" i="15"/>
  <c r="G724" i="15" s="1"/>
  <c r="G723" i="15" s="1"/>
  <c r="H724" i="15"/>
  <c r="H723" i="15" s="1"/>
  <c r="F723" i="15"/>
  <c r="H721" i="15"/>
  <c r="G721" i="15"/>
  <c r="G720" i="15" s="1"/>
  <c r="F721" i="15"/>
  <c r="F720" i="15" s="1"/>
  <c r="H720" i="15"/>
  <c r="H719" i="15"/>
  <c r="H718" i="15" s="1"/>
  <c r="H717" i="15" s="1"/>
  <c r="G719" i="15"/>
  <c r="F719" i="15"/>
  <c r="G718" i="15"/>
  <c r="G717" i="15" s="1"/>
  <c r="F718" i="15"/>
  <c r="F717" i="15" s="1"/>
  <c r="H714" i="15"/>
  <c r="G714" i="15" s="1"/>
  <c r="F714" i="15" s="1"/>
  <c r="H712" i="15"/>
  <c r="H709" i="15" s="1"/>
  <c r="H708" i="15" s="1"/>
  <c r="H707" i="15" s="1"/>
  <c r="G712" i="15"/>
  <c r="F712" i="15"/>
  <c r="G710" i="15"/>
  <c r="F710" i="15"/>
  <c r="G709" i="15"/>
  <c r="G708" i="15" s="1"/>
  <c r="G707" i="15" s="1"/>
  <c r="F709" i="15"/>
  <c r="F708" i="15" s="1"/>
  <c r="F707" i="15" s="1"/>
  <c r="F705" i="15"/>
  <c r="F704" i="15" s="1"/>
  <c r="F703" i="15" s="1"/>
  <c r="F702" i="15" s="1"/>
  <c r="H705" i="15"/>
  <c r="H704" i="15" s="1"/>
  <c r="H703" i="15" s="1"/>
  <c r="H702" i="15" s="1"/>
  <c r="G705" i="15"/>
  <c r="G704" i="15"/>
  <c r="G703" i="15" s="1"/>
  <c r="G702" i="15" s="1"/>
  <c r="H699" i="15"/>
  <c r="H698" i="15" s="1"/>
  <c r="H697" i="15" s="1"/>
  <c r="H696" i="15" s="1"/>
  <c r="H695" i="15" s="1"/>
  <c r="G699" i="15"/>
  <c r="G698" i="15"/>
  <c r="G697" i="15" s="1"/>
  <c r="G696" i="15" s="1"/>
  <c r="G695" i="15" s="1"/>
  <c r="H690" i="15"/>
  <c r="H689" i="15" s="1"/>
  <c r="H688" i="15" s="1"/>
  <c r="G690" i="15"/>
  <c r="G689" i="15" s="1"/>
  <c r="G688" i="15" s="1"/>
  <c r="F690" i="15"/>
  <c r="F689" i="15" s="1"/>
  <c r="F688" i="15" s="1"/>
  <c r="F686" i="15"/>
  <c r="F685" i="15" s="1"/>
  <c r="F683" i="15"/>
  <c r="F682" i="15" s="1"/>
  <c r="H683" i="15"/>
  <c r="H682" i="15" s="1"/>
  <c r="G683" i="15"/>
  <c r="G682" i="15" s="1"/>
  <c r="F679" i="15"/>
  <c r="F677" i="15"/>
  <c r="F676" i="15" s="1"/>
  <c r="H674" i="15"/>
  <c r="H673" i="15" s="1"/>
  <c r="G674" i="15"/>
  <c r="G673" i="15" s="1"/>
  <c r="F674" i="15"/>
  <c r="F673" i="15"/>
  <c r="F663" i="15" s="1"/>
  <c r="H671" i="15"/>
  <c r="H670" i="15" s="1"/>
  <c r="G671" i="15"/>
  <c r="G670" i="15" s="1"/>
  <c r="F671" i="15"/>
  <c r="F670" i="15" s="1"/>
  <c r="H668" i="15"/>
  <c r="G668" i="15"/>
  <c r="F668" i="15"/>
  <c r="H666" i="15"/>
  <c r="F666" i="15"/>
  <c r="G666" i="15"/>
  <c r="H662" i="15"/>
  <c r="G662" i="15"/>
  <c r="F662" i="15"/>
  <c r="H661" i="15"/>
  <c r="H660" i="15" s="1"/>
  <c r="H659" i="15" s="1"/>
  <c r="H658" i="15" s="1"/>
  <c r="G661" i="15"/>
  <c r="F661" i="15"/>
  <c r="G660" i="15"/>
  <c r="G659" i="15" s="1"/>
  <c r="G658" i="15" s="1"/>
  <c r="F660" i="15"/>
  <c r="F659" i="15" s="1"/>
  <c r="F658" i="15" s="1"/>
  <c r="H656" i="15"/>
  <c r="H655" i="15" s="1"/>
  <c r="H654" i="15" s="1"/>
  <c r="H653" i="15" s="1"/>
  <c r="G656" i="15"/>
  <c r="G655" i="15" s="1"/>
  <c r="F656" i="15"/>
  <c r="F655" i="15" s="1"/>
  <c r="F654" i="15" s="1"/>
  <c r="F653" i="15" s="1"/>
  <c r="G654" i="15"/>
  <c r="G653" i="15" s="1"/>
  <c r="H649" i="15"/>
  <c r="G649" i="15"/>
  <c r="G648" i="15" s="1"/>
  <c r="G647" i="15" s="1"/>
  <c r="F649" i="15"/>
  <c r="F648" i="15" s="1"/>
  <c r="F647" i="15" s="1"/>
  <c r="H648" i="15"/>
  <c r="H647" i="15" s="1"/>
  <c r="H646" i="15"/>
  <c r="G646" i="15"/>
  <c r="F646" i="15" s="1"/>
  <c r="H645" i="15"/>
  <c r="G645" i="15" s="1"/>
  <c r="F645" i="15" s="1"/>
  <c r="F643" i="15"/>
  <c r="F642" i="15" s="1"/>
  <c r="H643" i="15"/>
  <c r="H642" i="15" s="1"/>
  <c r="H641" i="15" s="1"/>
  <c r="G643" i="15"/>
  <c r="G642" i="15" s="1"/>
  <c r="G641" i="15" s="1"/>
  <c r="F641" i="15"/>
  <c r="F640" i="15" s="1"/>
  <c r="F639" i="15" s="1"/>
  <c r="F637" i="15"/>
  <c r="F636" i="15" s="1"/>
  <c r="F635" i="15" s="1"/>
  <c r="F634" i="15" s="1"/>
  <c r="F633" i="15" s="1"/>
  <c r="H637" i="15"/>
  <c r="H636" i="15" s="1"/>
  <c r="H635" i="15" s="1"/>
  <c r="H634" i="15" s="1"/>
  <c r="H633" i="15" s="1"/>
  <c r="G637" i="15"/>
  <c r="G636" i="15" s="1"/>
  <c r="G635" i="15" s="1"/>
  <c r="G634" i="15" s="1"/>
  <c r="G633" i="15" s="1"/>
  <c r="H631" i="15"/>
  <c r="H630" i="15" s="1"/>
  <c r="G631" i="15"/>
  <c r="G630" i="15" s="1"/>
  <c r="F631" i="15"/>
  <c r="F630" i="15" s="1"/>
  <c r="G628" i="15"/>
  <c r="G627" i="15" s="1"/>
  <c r="F628" i="15"/>
  <c r="F627" i="15" s="1"/>
  <c r="H628" i="15"/>
  <c r="H627" i="15"/>
  <c r="H624" i="15"/>
  <c r="H623" i="15" s="1"/>
  <c r="G624" i="15"/>
  <c r="G623" i="15" s="1"/>
  <c r="G622" i="15" s="1"/>
  <c r="F624" i="15"/>
  <c r="F623" i="15" s="1"/>
  <c r="F622" i="15" s="1"/>
  <c r="H622" i="15"/>
  <c r="F620" i="15"/>
  <c r="F619" i="15" s="1"/>
  <c r="H617" i="15"/>
  <c r="H616" i="15" s="1"/>
  <c r="G617" i="15"/>
  <c r="G616" i="15" s="1"/>
  <c r="F617" i="15"/>
  <c r="F616" i="15" s="1"/>
  <c r="F614" i="15"/>
  <c r="F613" i="15" s="1"/>
  <c r="H614" i="15"/>
  <c r="H613" i="15" s="1"/>
  <c r="H599" i="15" s="1"/>
  <c r="G614" i="15"/>
  <c r="G613" i="15" s="1"/>
  <c r="G599" i="15" s="1"/>
  <c r="F605" i="15"/>
  <c r="H603" i="15"/>
  <c r="G603" i="15"/>
  <c r="F603" i="15"/>
  <c r="H601" i="15"/>
  <c r="H600" i="15" s="1"/>
  <c r="G601" i="15"/>
  <c r="G600" i="15" s="1"/>
  <c r="F601" i="15"/>
  <c r="H596" i="15"/>
  <c r="H595" i="15" s="1"/>
  <c r="H594" i="15" s="1"/>
  <c r="H593" i="15" s="1"/>
  <c r="G596" i="15"/>
  <c r="G595" i="15" s="1"/>
  <c r="G594" i="15" s="1"/>
  <c r="G593" i="15" s="1"/>
  <c r="F596" i="15"/>
  <c r="F595" i="15" s="1"/>
  <c r="F594" i="15" s="1"/>
  <c r="F593" i="15" s="1"/>
  <c r="H590" i="15"/>
  <c r="H589" i="15" s="1"/>
  <c r="G590" i="15"/>
  <c r="G589" i="15" s="1"/>
  <c r="F590" i="15"/>
  <c r="F589" i="15" s="1"/>
  <c r="F587" i="15"/>
  <c r="F586" i="15" s="1"/>
  <c r="H587" i="15"/>
  <c r="H586" i="15" s="1"/>
  <c r="G587" i="15"/>
  <c r="G586" i="15" s="1"/>
  <c r="G584" i="15"/>
  <c r="G583" i="15" s="1"/>
  <c r="F584" i="15"/>
  <c r="F583" i="15" s="1"/>
  <c r="H584" i="15"/>
  <c r="H583" i="15" s="1"/>
  <c r="H581" i="15"/>
  <c r="H580" i="15" s="1"/>
  <c r="G581" i="15"/>
  <c r="G580" i="15" s="1"/>
  <c r="F581" i="15"/>
  <c r="F580" i="15" s="1"/>
  <c r="H578" i="15"/>
  <c r="H577" i="15" s="1"/>
  <c r="G578" i="15"/>
  <c r="G577" i="15" s="1"/>
  <c r="F578" i="15"/>
  <c r="F577" i="15" s="1"/>
  <c r="F575" i="15"/>
  <c r="F574" i="15" s="1"/>
  <c r="F572" i="15"/>
  <c r="F571" i="15" s="1"/>
  <c r="H572" i="15"/>
  <c r="H571" i="15" s="1"/>
  <c r="G572" i="15"/>
  <c r="G571" i="15" s="1"/>
  <c r="H567" i="15"/>
  <c r="H566" i="15" s="1"/>
  <c r="G567" i="15"/>
  <c r="G566" i="15" s="1"/>
  <c r="F567" i="15"/>
  <c r="F566" i="15" s="1"/>
  <c r="H564" i="15"/>
  <c r="H563" i="15" s="1"/>
  <c r="G564" i="15"/>
  <c r="G563" i="15" s="1"/>
  <c r="F564" i="15"/>
  <c r="F563" i="15" s="1"/>
  <c r="H560" i="15"/>
  <c r="H559" i="15" s="1"/>
  <c r="H558" i="15" s="1"/>
  <c r="G560" i="15"/>
  <c r="F560" i="15"/>
  <c r="F559" i="15" s="1"/>
  <c r="F558" i="15" s="1"/>
  <c r="G559" i="15"/>
  <c r="G558" i="15" s="1"/>
  <c r="H556" i="15"/>
  <c r="G556" i="15"/>
  <c r="F556" i="15"/>
  <c r="F553" i="15" s="1"/>
  <c r="F552" i="15" s="1"/>
  <c r="H554" i="15"/>
  <c r="G554" i="15"/>
  <c r="F554" i="15"/>
  <c r="H553" i="15"/>
  <c r="H552" i="15" s="1"/>
  <c r="G553" i="15"/>
  <c r="G552" i="15" s="1"/>
  <c r="H549" i="15"/>
  <c r="H548" i="15" s="1"/>
  <c r="H547" i="15" s="1"/>
  <c r="H546" i="15" s="1"/>
  <c r="G549" i="15"/>
  <c r="G548" i="15" s="1"/>
  <c r="G547" i="15" s="1"/>
  <c r="G546" i="15" s="1"/>
  <c r="F549" i="15"/>
  <c r="F548" i="15" s="1"/>
  <c r="F547" i="15" s="1"/>
  <c r="F546" i="15" s="1"/>
  <c r="H545" i="15"/>
  <c r="H544" i="15" s="1"/>
  <c r="H543" i="15" s="1"/>
  <c r="H542" i="15" s="1"/>
  <c r="H541" i="15" s="1"/>
  <c r="G545" i="15"/>
  <c r="F545" i="15"/>
  <c r="G544" i="15"/>
  <c r="G543" i="15" s="1"/>
  <c r="G542" i="15" s="1"/>
  <c r="G541" i="15" s="1"/>
  <c r="F544" i="15"/>
  <c r="F543" i="15" s="1"/>
  <c r="F542" i="15" s="1"/>
  <c r="F541" i="15" s="1"/>
  <c r="F538" i="15"/>
  <c r="F537" i="15"/>
  <c r="H535" i="15"/>
  <c r="H534" i="15" s="1"/>
  <c r="G535" i="15"/>
  <c r="G534" i="15" s="1"/>
  <c r="F535" i="15"/>
  <c r="F534" i="15" s="1"/>
  <c r="F532" i="15"/>
  <c r="F531" i="15" s="1"/>
  <c r="H532" i="15"/>
  <c r="H531" i="15" s="1"/>
  <c r="G532" i="15"/>
  <c r="G531" i="15" s="1"/>
  <c r="H529" i="15"/>
  <c r="H528" i="15" s="1"/>
  <c r="G529" i="15"/>
  <c r="G528" i="15" s="1"/>
  <c r="F529" i="15"/>
  <c r="F528" i="15" s="1"/>
  <c r="H526" i="15"/>
  <c r="H525" i="15" s="1"/>
  <c r="G526" i="15"/>
  <c r="G525" i="15" s="1"/>
  <c r="F526" i="15"/>
  <c r="F525" i="15" s="1"/>
  <c r="F523" i="15"/>
  <c r="F522" i="15" s="1"/>
  <c r="H523" i="15"/>
  <c r="H522" i="15" s="1"/>
  <c r="G523" i="15"/>
  <c r="G522" i="15" s="1"/>
  <c r="G520" i="15"/>
  <c r="G519" i="15" s="1"/>
  <c r="F520" i="15"/>
  <c r="F519" i="15" s="1"/>
  <c r="H520" i="15"/>
  <c r="H519" i="15" s="1"/>
  <c r="H516" i="15"/>
  <c r="G516" i="15"/>
  <c r="F516" i="15"/>
  <c r="F515" i="15" s="1"/>
  <c r="F514" i="15" s="1"/>
  <c r="F513" i="15" s="1"/>
  <c r="F512" i="15" s="1"/>
  <c r="H515" i="15"/>
  <c r="H514" i="15" s="1"/>
  <c r="H513" i="15" s="1"/>
  <c r="H512" i="15" s="1"/>
  <c r="G515" i="15"/>
  <c r="G514" i="15" s="1"/>
  <c r="G513" i="15" s="1"/>
  <c r="G512" i="15" s="1"/>
  <c r="H508" i="15"/>
  <c r="H507" i="15" s="1"/>
  <c r="H506" i="15" s="1"/>
  <c r="H505" i="15" s="1"/>
  <c r="H504" i="15" s="1"/>
  <c r="G508" i="15"/>
  <c r="G507" i="15" s="1"/>
  <c r="G506" i="15" s="1"/>
  <c r="G505" i="15" s="1"/>
  <c r="G504" i="15" s="1"/>
  <c r="F508" i="15"/>
  <c r="F507" i="15" s="1"/>
  <c r="F506" i="15" s="1"/>
  <c r="F505" i="15" s="1"/>
  <c r="F504" i="15" s="1"/>
  <c r="H502" i="15"/>
  <c r="H501" i="15" s="1"/>
  <c r="H500" i="15" s="1"/>
  <c r="G502" i="15"/>
  <c r="G501" i="15" s="1"/>
  <c r="G500" i="15" s="1"/>
  <c r="F502" i="15"/>
  <c r="F501" i="15" s="1"/>
  <c r="F500" i="15" s="1"/>
  <c r="H498" i="15"/>
  <c r="H497" i="15" s="1"/>
  <c r="H496" i="15" s="1"/>
  <c r="H495" i="15" s="1"/>
  <c r="G498" i="15"/>
  <c r="G497" i="15" s="1"/>
  <c r="G496" i="15" s="1"/>
  <c r="G495" i="15" s="1"/>
  <c r="F498" i="15"/>
  <c r="F497" i="15" s="1"/>
  <c r="F496" i="15" s="1"/>
  <c r="F495" i="15" s="1"/>
  <c r="H494" i="15"/>
  <c r="G494" i="15"/>
  <c r="G493" i="15" s="1"/>
  <c r="G492" i="15" s="1"/>
  <c r="G491" i="15" s="1"/>
  <c r="F494" i="15"/>
  <c r="F493" i="15" s="1"/>
  <c r="F492" i="15" s="1"/>
  <c r="F491" i="15" s="1"/>
  <c r="H493" i="15"/>
  <c r="H492" i="15" s="1"/>
  <c r="H491" i="15" s="1"/>
  <c r="H490" i="15"/>
  <c r="G490" i="15"/>
  <c r="G489" i="15" s="1"/>
  <c r="F490" i="15"/>
  <c r="H489" i="15"/>
  <c r="H487" i="15" s="1"/>
  <c r="F489" i="15"/>
  <c r="F488" i="15" s="1"/>
  <c r="H485" i="15"/>
  <c r="H484" i="15" s="1"/>
  <c r="H483" i="15" s="1"/>
  <c r="G485" i="15"/>
  <c r="G484" i="15" s="1"/>
  <c r="G483" i="15" s="1"/>
  <c r="F485" i="15"/>
  <c r="F484" i="15" s="1"/>
  <c r="F483" i="15" s="1"/>
  <c r="F481" i="15"/>
  <c r="F480" i="15" s="1"/>
  <c r="F479" i="15" s="1"/>
  <c r="H481" i="15"/>
  <c r="H480" i="15" s="1"/>
  <c r="H479" i="15" s="1"/>
  <c r="G481" i="15"/>
  <c r="G480" i="15" s="1"/>
  <c r="G479" i="15" s="1"/>
  <c r="F477" i="15"/>
  <c r="F476" i="15" s="1"/>
  <c r="F475" i="15" s="1"/>
  <c r="H477" i="15"/>
  <c r="H476" i="15" s="1"/>
  <c r="H475" i="15" s="1"/>
  <c r="G477" i="15"/>
  <c r="G476" i="15" s="1"/>
  <c r="G475" i="15" s="1"/>
  <c r="H473" i="15"/>
  <c r="H472" i="15" s="1"/>
  <c r="H471" i="15" s="1"/>
  <c r="G473" i="15"/>
  <c r="G472" i="15" s="1"/>
  <c r="G471" i="15" s="1"/>
  <c r="F473" i="15"/>
  <c r="F472" i="15" s="1"/>
  <c r="F471" i="15" s="1"/>
  <c r="H469" i="15"/>
  <c r="H468" i="15" s="1"/>
  <c r="H467" i="15" s="1"/>
  <c r="G469" i="15"/>
  <c r="G468" i="15" s="1"/>
  <c r="G467" i="15" s="1"/>
  <c r="F469" i="15"/>
  <c r="F468" i="15" s="1"/>
  <c r="F467" i="15" s="1"/>
  <c r="H463" i="15"/>
  <c r="G463" i="15"/>
  <c r="F463" i="15"/>
  <c r="F461" i="15"/>
  <c r="H461" i="15"/>
  <c r="H460" i="15" s="1"/>
  <c r="H459" i="15" s="1"/>
  <c r="G461" i="15"/>
  <c r="H456" i="15"/>
  <c r="G456" i="15"/>
  <c r="F456" i="15"/>
  <c r="H454" i="15"/>
  <c r="G454" i="15"/>
  <c r="F454" i="15"/>
  <c r="F449" i="15"/>
  <c r="F448" i="15" s="1"/>
  <c r="H446" i="15"/>
  <c r="H445" i="15" s="1"/>
  <c r="G446" i="15"/>
  <c r="G445" i="15" s="1"/>
  <c r="F446" i="15"/>
  <c r="F445" i="15" s="1"/>
  <c r="H443" i="15"/>
  <c r="H442" i="15" s="1"/>
  <c r="H441" i="15" s="1"/>
  <c r="G443" i="15"/>
  <c r="G442" i="15" s="1"/>
  <c r="G441" i="15" s="1"/>
  <c r="F443" i="15"/>
  <c r="F442" i="15" s="1"/>
  <c r="F441" i="15" s="1"/>
  <c r="H439" i="15"/>
  <c r="H438" i="15" s="1"/>
  <c r="H437" i="15" s="1"/>
  <c r="H436" i="15" s="1"/>
  <c r="G439" i="15"/>
  <c r="G438" i="15" s="1"/>
  <c r="G437" i="15" s="1"/>
  <c r="G436" i="15" s="1"/>
  <c r="F439" i="15"/>
  <c r="F438" i="15" s="1"/>
  <c r="F437" i="15" s="1"/>
  <c r="F436" i="15" s="1"/>
  <c r="H434" i="15"/>
  <c r="H433" i="15" s="1"/>
  <c r="H432" i="15" s="1"/>
  <c r="H427" i="15" s="1"/>
  <c r="G434" i="15"/>
  <c r="G433" i="15" s="1"/>
  <c r="G432" i="15" s="1"/>
  <c r="G427" i="15" s="1"/>
  <c r="F434" i="15"/>
  <c r="F433" i="15" s="1"/>
  <c r="F432" i="15" s="1"/>
  <c r="H430" i="15"/>
  <c r="H429" i="15" s="1"/>
  <c r="H428" i="15" s="1"/>
  <c r="G430" i="15"/>
  <c r="G429" i="15" s="1"/>
  <c r="G428" i="15" s="1"/>
  <c r="F430" i="15"/>
  <c r="F429" i="15" s="1"/>
  <c r="F428" i="15" s="1"/>
  <c r="H425" i="15"/>
  <c r="H424" i="15" s="1"/>
  <c r="G425" i="15"/>
  <c r="G424" i="15" s="1"/>
  <c r="F425" i="15"/>
  <c r="F424" i="15" s="1"/>
  <c r="H422" i="15"/>
  <c r="H421" i="15" s="1"/>
  <c r="G422" i="15"/>
  <c r="G421" i="15" s="1"/>
  <c r="F422" i="15"/>
  <c r="F421" i="15" s="1"/>
  <c r="H416" i="15"/>
  <c r="H415" i="15" s="1"/>
  <c r="H414" i="15" s="1"/>
  <c r="G416" i="15"/>
  <c r="G415" i="15" s="1"/>
  <c r="G414" i="15" s="1"/>
  <c r="F416" i="15"/>
  <c r="F415" i="15" s="1"/>
  <c r="F414" i="15" s="1"/>
  <c r="F412" i="15"/>
  <c r="F411" i="15" s="1"/>
  <c r="F410" i="15" s="1"/>
  <c r="H412" i="15"/>
  <c r="H411" i="15" s="1"/>
  <c r="H410" i="15" s="1"/>
  <c r="G412" i="15"/>
  <c r="G411" i="15" s="1"/>
  <c r="G410" i="15" s="1"/>
  <c r="H408" i="15"/>
  <c r="H407" i="15" s="1"/>
  <c r="H406" i="15" s="1"/>
  <c r="G408" i="15"/>
  <c r="G407" i="15" s="1"/>
  <c r="G406" i="15" s="1"/>
  <c r="F408" i="15"/>
  <c r="F407" i="15" s="1"/>
  <c r="F406" i="15" s="1"/>
  <c r="H405" i="15"/>
  <c r="G405" i="15"/>
  <c r="G404" i="15" s="1"/>
  <c r="G403" i="15" s="1"/>
  <c r="G402" i="15" s="1"/>
  <c r="G401" i="15" s="1"/>
  <c r="F405" i="15"/>
  <c r="F404" i="15" s="1"/>
  <c r="F403" i="15" s="1"/>
  <c r="F402" i="15" s="1"/>
  <c r="F401" i="15" s="1"/>
  <c r="H404" i="15"/>
  <c r="H403" i="15" s="1"/>
  <c r="H402" i="15" s="1"/>
  <c r="H401" i="15" s="1"/>
  <c r="F398" i="15"/>
  <c r="H398" i="15"/>
  <c r="G398" i="15"/>
  <c r="H397" i="15"/>
  <c r="H396" i="15" s="1"/>
  <c r="G397" i="15"/>
  <c r="F397" i="15"/>
  <c r="G396" i="15"/>
  <c r="G395" i="15" s="1"/>
  <c r="G394" i="15" s="1"/>
  <c r="F396" i="15"/>
  <c r="F393" i="15"/>
  <c r="F392" i="15"/>
  <c r="F391" i="15" s="1"/>
  <c r="H388" i="15"/>
  <c r="H387" i="15" s="1"/>
  <c r="H386" i="15" s="1"/>
  <c r="G388" i="15"/>
  <c r="G387" i="15" s="1"/>
  <c r="G386" i="15" s="1"/>
  <c r="F388" i="15"/>
  <c r="F387" i="15" s="1"/>
  <c r="F386" i="15" s="1"/>
  <c r="F383" i="15"/>
  <c r="F382" i="15" s="1"/>
  <c r="F381" i="15" s="1"/>
  <c r="F380" i="15" s="1"/>
  <c r="H383" i="15"/>
  <c r="H382" i="15" s="1"/>
  <c r="H381" i="15" s="1"/>
  <c r="H380" i="15" s="1"/>
  <c r="G383" i="15"/>
  <c r="G382" i="15" s="1"/>
  <c r="G381" i="15" s="1"/>
  <c r="G380" i="15" s="1"/>
  <c r="H378" i="15"/>
  <c r="H377" i="15" s="1"/>
  <c r="H376" i="15" s="1"/>
  <c r="G378" i="15"/>
  <c r="G377" i="15" s="1"/>
  <c r="G376" i="15" s="1"/>
  <c r="F378" i="15"/>
  <c r="F377" i="15" s="1"/>
  <c r="F376" i="15" s="1"/>
  <c r="H374" i="15"/>
  <c r="H373" i="15" s="1"/>
  <c r="H372" i="15" s="1"/>
  <c r="G374" i="15"/>
  <c r="G373" i="15" s="1"/>
  <c r="G372" i="15" s="1"/>
  <c r="F374" i="15"/>
  <c r="F373" i="15" s="1"/>
  <c r="F372" i="15" s="1"/>
  <c r="H370" i="15"/>
  <c r="G370" i="15"/>
  <c r="F370" i="15"/>
  <c r="H368" i="15"/>
  <c r="G368" i="15"/>
  <c r="F368" i="15"/>
  <c r="H367" i="15"/>
  <c r="G367" i="15"/>
  <c r="F367" i="15"/>
  <c r="F366" i="15" s="1"/>
  <c r="H366" i="15"/>
  <c r="H365" i="15" s="1"/>
  <c r="H364" i="15" s="1"/>
  <c r="G366" i="15"/>
  <c r="G365" i="15"/>
  <c r="G364" i="15"/>
  <c r="H362" i="15"/>
  <c r="H361" i="15" s="1"/>
  <c r="H360" i="15" s="1"/>
  <c r="G362" i="15"/>
  <c r="G361" i="15" s="1"/>
  <c r="G360" i="15" s="1"/>
  <c r="F362" i="15"/>
  <c r="F361" i="15" s="1"/>
  <c r="F360" i="15" s="1"/>
  <c r="H355" i="15"/>
  <c r="G355" i="15"/>
  <c r="F355" i="15"/>
  <c r="H353" i="15"/>
  <c r="G353" i="15"/>
  <c r="F353" i="15"/>
  <c r="H351" i="15"/>
  <c r="H350" i="15" s="1"/>
  <c r="H349" i="15" s="1"/>
  <c r="H348" i="15" s="1"/>
  <c r="G351" i="15"/>
  <c r="G350" i="15" s="1"/>
  <c r="G349" i="15" s="1"/>
  <c r="G348" i="15" s="1"/>
  <c r="F351" i="15"/>
  <c r="F350" i="15" s="1"/>
  <c r="F349" i="15" s="1"/>
  <c r="F348" i="15" s="1"/>
  <c r="H346" i="15"/>
  <c r="H345" i="15" s="1"/>
  <c r="H344" i="15" s="1"/>
  <c r="G346" i="15"/>
  <c r="G345" i="15" s="1"/>
  <c r="G344" i="15" s="1"/>
  <c r="F346" i="15"/>
  <c r="F345" i="15" s="1"/>
  <c r="F344" i="15" s="1"/>
  <c r="H342" i="15"/>
  <c r="H341" i="15" s="1"/>
  <c r="H340" i="15" s="1"/>
  <c r="G342" i="15"/>
  <c r="G341" i="15" s="1"/>
  <c r="G340" i="15" s="1"/>
  <c r="F342" i="15"/>
  <c r="F341" i="15" s="1"/>
  <c r="F340" i="15" s="1"/>
  <c r="H339" i="15"/>
  <c r="H338" i="15" s="1"/>
  <c r="H337" i="15" s="1"/>
  <c r="H336" i="15" s="1"/>
  <c r="G339" i="15"/>
  <c r="F339" i="15"/>
  <c r="G338" i="15"/>
  <c r="G337" i="15" s="1"/>
  <c r="G336" i="15" s="1"/>
  <c r="F338" i="15"/>
  <c r="F337" i="15" s="1"/>
  <c r="F336" i="15" s="1"/>
  <c r="H332" i="15"/>
  <c r="H331" i="15" s="1"/>
  <c r="H330" i="15" s="1"/>
  <c r="H329" i="15" s="1"/>
  <c r="G332" i="15"/>
  <c r="G331" i="15" s="1"/>
  <c r="G330" i="15" s="1"/>
  <c r="G329" i="15" s="1"/>
  <c r="F332" i="15"/>
  <c r="F331" i="15" s="1"/>
  <c r="F330" i="15" s="1"/>
  <c r="F329" i="15" s="1"/>
  <c r="H326" i="15"/>
  <c r="H325" i="15" s="1"/>
  <c r="H324" i="15" s="1"/>
  <c r="H323" i="15" s="1"/>
  <c r="G326" i="15"/>
  <c r="G325" i="15" s="1"/>
  <c r="G324" i="15" s="1"/>
  <c r="G323" i="15" s="1"/>
  <c r="F326" i="15"/>
  <c r="F325" i="15" s="1"/>
  <c r="F324" i="15" s="1"/>
  <c r="F323" i="15" s="1"/>
  <c r="H321" i="15"/>
  <c r="H320" i="15" s="1"/>
  <c r="H319" i="15" s="1"/>
  <c r="H318" i="15" s="1"/>
  <c r="G321" i="15"/>
  <c r="G320" i="15" s="1"/>
  <c r="G319" i="15" s="1"/>
  <c r="G318" i="15" s="1"/>
  <c r="F321" i="15"/>
  <c r="F320" i="15" s="1"/>
  <c r="F319" i="15" s="1"/>
  <c r="F318" i="15" s="1"/>
  <c r="F316" i="15"/>
  <c r="F315" i="15" s="1"/>
  <c r="F314" i="15" s="1"/>
  <c r="H316" i="15"/>
  <c r="H315" i="15" s="1"/>
  <c r="H314" i="15" s="1"/>
  <c r="G316" i="15"/>
  <c r="G315" i="15" s="1"/>
  <c r="G314" i="15" s="1"/>
  <c r="F312" i="15"/>
  <c r="F311" i="15" s="1"/>
  <c r="H309" i="15"/>
  <c r="H308" i="15" s="1"/>
  <c r="H307" i="15" s="1"/>
  <c r="G309" i="15"/>
  <c r="G308" i="15" s="1"/>
  <c r="G307" i="15" s="1"/>
  <c r="F309" i="15"/>
  <c r="F308" i="15" s="1"/>
  <c r="F305" i="15"/>
  <c r="F304" i="15" s="1"/>
  <c r="F302" i="15"/>
  <c r="F301" i="15" s="1"/>
  <c r="H298" i="15"/>
  <c r="H297" i="15" s="1"/>
  <c r="H296" i="15" s="1"/>
  <c r="G298" i="15"/>
  <c r="G297" i="15" s="1"/>
  <c r="G296" i="15" s="1"/>
  <c r="F298" i="15"/>
  <c r="F297" i="15" s="1"/>
  <c r="F296" i="15" s="1"/>
  <c r="H294" i="15"/>
  <c r="H293" i="15" s="1"/>
  <c r="H292" i="15" s="1"/>
  <c r="G294" i="15"/>
  <c r="G293" i="15" s="1"/>
  <c r="G292" i="15" s="1"/>
  <c r="F294" i="15"/>
  <c r="F293" i="15" s="1"/>
  <c r="F292" i="15" s="1"/>
  <c r="H289" i="15"/>
  <c r="H288" i="15" s="1"/>
  <c r="G289" i="15"/>
  <c r="G288" i="15" s="1"/>
  <c r="F289" i="15"/>
  <c r="F288" i="15" s="1"/>
  <c r="H285" i="15"/>
  <c r="H284" i="15" s="1"/>
  <c r="H280" i="15" s="1"/>
  <c r="H279" i="15" s="1"/>
  <c r="H278" i="15" s="1"/>
  <c r="G285" i="15"/>
  <c r="G284" i="15" s="1"/>
  <c r="G280" i="15" s="1"/>
  <c r="G279" i="15" s="1"/>
  <c r="G278" i="15" s="1"/>
  <c r="F284" i="15"/>
  <c r="F280" i="15" s="1"/>
  <c r="F279" i="15" s="1"/>
  <c r="F278" i="15" s="1"/>
  <c r="H282" i="15"/>
  <c r="H281" i="15" s="1"/>
  <c r="G282" i="15"/>
  <c r="G281" i="15" s="1"/>
  <c r="F282" i="15"/>
  <c r="F281" i="15" s="1"/>
  <c r="H275" i="15"/>
  <c r="H274" i="15" s="1"/>
  <c r="H273" i="15" s="1"/>
  <c r="G275" i="15"/>
  <c r="G274" i="15" s="1"/>
  <c r="G273" i="15" s="1"/>
  <c r="F275" i="15"/>
  <c r="F274" i="15"/>
  <c r="F273" i="15" s="1"/>
  <c r="H271" i="15"/>
  <c r="H270" i="15" s="1"/>
  <c r="H269" i="15" s="1"/>
  <c r="H268" i="15" s="1"/>
  <c r="G271" i="15"/>
  <c r="G270" i="15" s="1"/>
  <c r="G269" i="15" s="1"/>
  <c r="F271" i="15"/>
  <c r="F270" i="15" s="1"/>
  <c r="F269" i="15" s="1"/>
  <c r="H266" i="15"/>
  <c r="H265" i="15" s="1"/>
  <c r="H264" i="15" s="1"/>
  <c r="H259" i="15" s="1"/>
  <c r="G266" i="15"/>
  <c r="G265" i="15" s="1"/>
  <c r="G264" i="15" s="1"/>
  <c r="F266" i="15"/>
  <c r="F265" i="15" s="1"/>
  <c r="F264" i="15" s="1"/>
  <c r="H262" i="15"/>
  <c r="H261" i="15" s="1"/>
  <c r="H260" i="15" s="1"/>
  <c r="G262" i="15"/>
  <c r="G261" i="15" s="1"/>
  <c r="G260" i="15" s="1"/>
  <c r="F262" i="15"/>
  <c r="F261" i="15" s="1"/>
  <c r="F260" i="15" s="1"/>
  <c r="H258" i="15"/>
  <c r="H257" i="15" s="1"/>
  <c r="H256" i="15" s="1"/>
  <c r="G258" i="15"/>
  <c r="F258" i="15"/>
  <c r="G257" i="15"/>
  <c r="G256" i="15" s="1"/>
  <c r="F257" i="15"/>
  <c r="F256" i="15" s="1"/>
  <c r="H254" i="15"/>
  <c r="H253" i="15" s="1"/>
  <c r="G254" i="15"/>
  <c r="G253" i="15" s="1"/>
  <c r="G252" i="15" s="1"/>
  <c r="F254" i="15"/>
  <c r="F253" i="15" s="1"/>
  <c r="H250" i="15"/>
  <c r="H249" i="15" s="1"/>
  <c r="G250" i="15"/>
  <c r="G249" i="15" s="1"/>
  <c r="F250" i="15"/>
  <c r="F249" i="15" s="1"/>
  <c r="F247" i="15"/>
  <c r="F246" i="15" s="1"/>
  <c r="F245" i="15" s="1"/>
  <c r="H247" i="15"/>
  <c r="H246" i="15" s="1"/>
  <c r="H245" i="15" s="1"/>
  <c r="G247" i="15"/>
  <c r="G246" i="15" s="1"/>
  <c r="G245" i="15" s="1"/>
  <c r="H243" i="15"/>
  <c r="H242" i="15" s="1"/>
  <c r="H241" i="15" s="1"/>
  <c r="G243" i="15"/>
  <c r="G242" i="15" s="1"/>
  <c r="G241" i="15" s="1"/>
  <c r="F243" i="15"/>
  <c r="F242" i="15" s="1"/>
  <c r="F241" i="15" s="1"/>
  <c r="H239" i="15"/>
  <c r="G239" i="15"/>
  <c r="G230" i="15" s="1"/>
  <c r="F239" i="15"/>
  <c r="H237" i="15"/>
  <c r="H236" i="15" s="1"/>
  <c r="G237" i="15"/>
  <c r="G236" i="15" s="1"/>
  <c r="F237" i="15"/>
  <c r="F236" i="15" s="1"/>
  <c r="H234" i="15"/>
  <c r="H233" i="15" s="1"/>
  <c r="G234" i="15"/>
  <c r="G233" i="15" s="1"/>
  <c r="F234" i="15"/>
  <c r="F233" i="15" s="1"/>
  <c r="H231" i="15"/>
  <c r="G231" i="15"/>
  <c r="F231" i="15"/>
  <c r="H228" i="15"/>
  <c r="H227" i="15" s="1"/>
  <c r="G228" i="15"/>
  <c r="G227" i="15" s="1"/>
  <c r="F228" i="15"/>
  <c r="F227" i="15" s="1"/>
  <c r="F218" i="15"/>
  <c r="H218" i="15"/>
  <c r="G218" i="15"/>
  <c r="H211" i="15"/>
  <c r="G211" i="15"/>
  <c r="F211" i="15"/>
  <c r="H209" i="15"/>
  <c r="H208" i="15" s="1"/>
  <c r="G209" i="15"/>
  <c r="G208" i="15" s="1"/>
  <c r="F209" i="15"/>
  <c r="F208" i="15" s="1"/>
  <c r="F206" i="15"/>
  <c r="F205" i="15" s="1"/>
  <c r="H203" i="15"/>
  <c r="H202" i="15" s="1"/>
  <c r="G203" i="15"/>
  <c r="G202" i="15" s="1"/>
  <c r="F203" i="15"/>
  <c r="F202" i="15" s="1"/>
  <c r="H200" i="15"/>
  <c r="G200" i="15"/>
  <c r="F200" i="15"/>
  <c r="H197" i="15"/>
  <c r="H196" i="15" s="1"/>
  <c r="G197" i="15"/>
  <c r="G196" i="15" s="1"/>
  <c r="F197" i="15"/>
  <c r="F196" i="15" s="1"/>
  <c r="H193" i="15"/>
  <c r="H192" i="15" s="1"/>
  <c r="H191" i="15" s="1"/>
  <c r="G193" i="15"/>
  <c r="G192" i="15" s="1"/>
  <c r="G191" i="15" s="1"/>
  <c r="F193" i="15"/>
  <c r="F192" i="15" s="1"/>
  <c r="F191" i="15" s="1"/>
  <c r="H189" i="15"/>
  <c r="H188" i="15" s="1"/>
  <c r="H187" i="15" s="1"/>
  <c r="G189" i="15"/>
  <c r="G188" i="15" s="1"/>
  <c r="G187" i="15" s="1"/>
  <c r="F189" i="15"/>
  <c r="F188" i="15" s="1"/>
  <c r="F187" i="15" s="1"/>
  <c r="H185" i="15"/>
  <c r="H184" i="15" s="1"/>
  <c r="H183" i="15" s="1"/>
  <c r="G185" i="15"/>
  <c r="G184" i="15" s="1"/>
  <c r="G183" i="15" s="1"/>
  <c r="F185" i="15"/>
  <c r="F184" i="15" s="1"/>
  <c r="F183" i="15" s="1"/>
  <c r="F181" i="15"/>
  <c r="F180" i="15" s="1"/>
  <c r="F179" i="15" s="1"/>
  <c r="H181" i="15"/>
  <c r="H180" i="15" s="1"/>
  <c r="H179" i="15" s="1"/>
  <c r="G181" i="15"/>
  <c r="G180" i="15" s="1"/>
  <c r="G179" i="15" s="1"/>
  <c r="H177" i="15"/>
  <c r="H176" i="15" s="1"/>
  <c r="G177" i="15"/>
  <c r="G176" i="15" s="1"/>
  <c r="F177" i="15"/>
  <c r="F176" i="15" s="1"/>
  <c r="H174" i="15"/>
  <c r="H173" i="15" s="1"/>
  <c r="H172" i="15" s="1"/>
  <c r="G174" i="15"/>
  <c r="G173" i="15" s="1"/>
  <c r="G172" i="15" s="1"/>
  <c r="F174" i="15"/>
  <c r="F173" i="15" s="1"/>
  <c r="F172" i="15" s="1"/>
  <c r="H169" i="15"/>
  <c r="H168" i="15" s="1"/>
  <c r="H167" i="15" s="1"/>
  <c r="H166" i="15" s="1"/>
  <c r="H165" i="15" s="1"/>
  <c r="G169" i="15"/>
  <c r="G168" i="15" s="1"/>
  <c r="G167" i="15" s="1"/>
  <c r="G166" i="15" s="1"/>
  <c r="G165" i="15" s="1"/>
  <c r="F169" i="15"/>
  <c r="F168" i="15" s="1"/>
  <c r="F167" i="15" s="1"/>
  <c r="F166" i="15" s="1"/>
  <c r="F165" i="15" s="1"/>
  <c r="F163" i="15"/>
  <c r="F162" i="15" s="1"/>
  <c r="F160" i="15"/>
  <c r="F158" i="15"/>
  <c r="H158" i="15"/>
  <c r="H157" i="15" s="1"/>
  <c r="H156" i="15" s="1"/>
  <c r="H155" i="15" s="1"/>
  <c r="G158" i="15"/>
  <c r="G157" i="15" s="1"/>
  <c r="G156" i="15" s="1"/>
  <c r="G155" i="15" s="1"/>
  <c r="H153" i="15"/>
  <c r="H152" i="15" s="1"/>
  <c r="H151" i="15" s="1"/>
  <c r="H150" i="15" s="1"/>
  <c r="G153" i="15"/>
  <c r="G152" i="15" s="1"/>
  <c r="G151" i="15" s="1"/>
  <c r="G150" i="15" s="1"/>
  <c r="F153" i="15"/>
  <c r="F152" i="15" s="1"/>
  <c r="F151" i="15" s="1"/>
  <c r="F150" i="15" s="1"/>
  <c r="F148" i="15"/>
  <c r="F147" i="15" s="1"/>
  <c r="F146" i="15" s="1"/>
  <c r="H148" i="15"/>
  <c r="H147" i="15" s="1"/>
  <c r="H146" i="15" s="1"/>
  <c r="G148" i="15"/>
  <c r="G147" i="15" s="1"/>
  <c r="G146" i="15" s="1"/>
  <c r="G144" i="15"/>
  <c r="G143" i="15" s="1"/>
  <c r="G142" i="15" s="1"/>
  <c r="H144" i="15"/>
  <c r="H143" i="15" s="1"/>
  <c r="H142" i="15" s="1"/>
  <c r="F144" i="15"/>
  <c r="F143" i="15" s="1"/>
  <c r="F142" i="15" s="1"/>
  <c r="H140" i="15"/>
  <c r="H139" i="15" s="1"/>
  <c r="H138" i="15" s="1"/>
  <c r="G140" i="15"/>
  <c r="G139" i="15" s="1"/>
  <c r="G138" i="15" s="1"/>
  <c r="F140" i="15"/>
  <c r="F139" i="15" s="1"/>
  <c r="F138" i="15" s="1"/>
  <c r="H132" i="15"/>
  <c r="H131" i="15" s="1"/>
  <c r="H130" i="15" s="1"/>
  <c r="G132" i="15"/>
  <c r="G131" i="15" s="1"/>
  <c r="G130" i="15" s="1"/>
  <c r="F132" i="15"/>
  <c r="F131" i="15" s="1"/>
  <c r="F130" i="15" s="1"/>
  <c r="H128" i="15"/>
  <c r="H125" i="15" s="1"/>
  <c r="H124" i="15" s="1"/>
  <c r="G128" i="15"/>
  <c r="F128" i="15"/>
  <c r="H127" i="15"/>
  <c r="G127" i="15"/>
  <c r="F127" i="15"/>
  <c r="H126" i="15"/>
  <c r="G126" i="15"/>
  <c r="F126" i="15"/>
  <c r="G125" i="15"/>
  <c r="G124" i="15" s="1"/>
  <c r="F125" i="15"/>
  <c r="F124" i="15" s="1"/>
  <c r="F121" i="15"/>
  <c r="F120" i="15" s="1"/>
  <c r="F119" i="15" s="1"/>
  <c r="F118" i="15" s="1"/>
  <c r="H121" i="15"/>
  <c r="H120" i="15" s="1"/>
  <c r="H119" i="15" s="1"/>
  <c r="H118" i="15" s="1"/>
  <c r="G121" i="15"/>
  <c r="G120" i="15" s="1"/>
  <c r="G119" i="15" s="1"/>
  <c r="G118" i="15" s="1"/>
  <c r="H112" i="15"/>
  <c r="H111" i="15" s="1"/>
  <c r="H110" i="15" s="1"/>
  <c r="H109" i="15" s="1"/>
  <c r="G112" i="15"/>
  <c r="G111" i="15" s="1"/>
  <c r="G110" i="15" s="1"/>
  <c r="G109" i="15" s="1"/>
  <c r="F112" i="15"/>
  <c r="F111" i="15"/>
  <c r="F110" i="15" s="1"/>
  <c r="F109" i="15" s="1"/>
  <c r="H106" i="15"/>
  <c r="H105" i="15" s="1"/>
  <c r="H104" i="15" s="1"/>
  <c r="H103" i="15" s="1"/>
  <c r="H102" i="15" s="1"/>
  <c r="G106" i="15"/>
  <c r="G105" i="15" s="1"/>
  <c r="G104" i="15" s="1"/>
  <c r="G103" i="15" s="1"/>
  <c r="G102" i="15" s="1"/>
  <c r="H100" i="15"/>
  <c r="H99" i="15" s="1"/>
  <c r="H98" i="15" s="1"/>
  <c r="H97" i="15" s="1"/>
  <c r="G100" i="15"/>
  <c r="G99" i="15" s="1"/>
  <c r="G98" i="15" s="1"/>
  <c r="G97" i="15" s="1"/>
  <c r="F100" i="15"/>
  <c r="F99" i="15" s="1"/>
  <c r="F98" i="15" s="1"/>
  <c r="F97" i="15" s="1"/>
  <c r="H95" i="15"/>
  <c r="H94" i="15" s="1"/>
  <c r="G95" i="15"/>
  <c r="G94" i="15" s="1"/>
  <c r="F95" i="15"/>
  <c r="F94" i="15" s="1"/>
  <c r="H92" i="15"/>
  <c r="G92" i="15"/>
  <c r="F92" i="15"/>
  <c r="H90" i="15"/>
  <c r="G90" i="15"/>
  <c r="H84" i="15"/>
  <c r="H83" i="15" s="1"/>
  <c r="H82" i="15" s="1"/>
  <c r="H81" i="15" s="1"/>
  <c r="H80" i="15" s="1"/>
  <c r="G84" i="15"/>
  <c r="G83" i="15" s="1"/>
  <c r="G82" i="15" s="1"/>
  <c r="G81" i="15" s="1"/>
  <c r="G80" i="15" s="1"/>
  <c r="F84" i="15"/>
  <c r="F83" i="15" s="1"/>
  <c r="F82" i="15" s="1"/>
  <c r="F81" i="15" s="1"/>
  <c r="F80" i="15" s="1"/>
  <c r="H78" i="15"/>
  <c r="H77" i="15" s="1"/>
  <c r="G78" i="15"/>
  <c r="G77" i="15" s="1"/>
  <c r="F78" i="15"/>
  <c r="F77" i="15" s="1"/>
  <c r="H75" i="15"/>
  <c r="H74" i="15" s="1"/>
  <c r="H73" i="15" s="1"/>
  <c r="G75" i="15"/>
  <c r="G74" i="15" s="1"/>
  <c r="G73" i="15" s="1"/>
  <c r="F75" i="15"/>
  <c r="F74" i="15" s="1"/>
  <c r="F73" i="15" s="1"/>
  <c r="H71" i="15"/>
  <c r="G71" i="15"/>
  <c r="F71" i="15"/>
  <c r="H69" i="15"/>
  <c r="G69" i="15"/>
  <c r="F69" i="15"/>
  <c r="F68" i="15" s="1"/>
  <c r="H66" i="15"/>
  <c r="H65" i="15" s="1"/>
  <c r="G66" i="15"/>
  <c r="G65" i="15" s="1"/>
  <c r="F66" i="15"/>
  <c r="F65" i="15" s="1"/>
  <c r="F63" i="15"/>
  <c r="F62" i="15" s="1"/>
  <c r="H63" i="15"/>
  <c r="H62" i="15" s="1"/>
  <c r="G63" i="15"/>
  <c r="G62" i="15" s="1"/>
  <c r="G60" i="15"/>
  <c r="F60" i="15"/>
  <c r="H60" i="15"/>
  <c r="H57" i="15" s="1"/>
  <c r="F58" i="15"/>
  <c r="H58" i="15"/>
  <c r="G58" i="15"/>
  <c r="H55" i="15"/>
  <c r="G55" i="15"/>
  <c r="F55" i="15"/>
  <c r="H53" i="15"/>
  <c r="G53" i="15"/>
  <c r="F53" i="15"/>
  <c r="H49" i="15"/>
  <c r="G49" i="15"/>
  <c r="F49" i="15"/>
  <c r="H48" i="15"/>
  <c r="G48" i="15"/>
  <c r="F48" i="15"/>
  <c r="H47" i="15"/>
  <c r="G47" i="15"/>
  <c r="G46" i="15" s="1"/>
  <c r="F47" i="15"/>
  <c r="H46" i="15"/>
  <c r="F46" i="15"/>
  <c r="H44" i="15"/>
  <c r="G44" i="15"/>
  <c r="F44" i="15"/>
  <c r="H41" i="15"/>
  <c r="G41" i="15"/>
  <c r="F41" i="15"/>
  <c r="F38" i="15" s="1"/>
  <c r="H39" i="15"/>
  <c r="G39" i="15"/>
  <c r="F39" i="15"/>
  <c r="H36" i="15"/>
  <c r="G36" i="15"/>
  <c r="F36" i="15"/>
  <c r="H34" i="15"/>
  <c r="G34" i="15"/>
  <c r="F34" i="15"/>
  <c r="H31" i="15"/>
  <c r="G31" i="15"/>
  <c r="F31" i="15"/>
  <c r="H29" i="15"/>
  <c r="G29" i="15"/>
  <c r="F29" i="15"/>
  <c r="H27" i="15"/>
  <c r="G27" i="15"/>
  <c r="G26" i="15" s="1"/>
  <c r="H24" i="15"/>
  <c r="H23" i="15" s="1"/>
  <c r="G24" i="15"/>
  <c r="G23" i="15" s="1"/>
  <c r="F24" i="15"/>
  <c r="F23" i="15" s="1"/>
  <c r="H18" i="15"/>
  <c r="H17" i="15" s="1"/>
  <c r="H16" i="15" s="1"/>
  <c r="H15" i="15" s="1"/>
  <c r="H14" i="15" s="1"/>
  <c r="G18" i="15"/>
  <c r="G17" i="15" s="1"/>
  <c r="G16" i="15" s="1"/>
  <c r="G15" i="15" s="1"/>
  <c r="G14" i="15" s="1"/>
  <c r="F18" i="15"/>
  <c r="F17" i="15" s="1"/>
  <c r="F16" i="15" s="1"/>
  <c r="F15" i="15" s="1"/>
  <c r="F14" i="15" s="1"/>
  <c r="F395" i="15" l="1"/>
  <c r="F394" i="15" s="1"/>
  <c r="F745" i="15"/>
  <c r="G736" i="15"/>
  <c r="G735" i="15" s="1"/>
  <c r="H736" i="15"/>
  <c r="H735" i="15" s="1"/>
  <c r="H730" i="15" s="1"/>
  <c r="H729" i="15" s="1"/>
  <c r="H728" i="15" s="1"/>
  <c r="F487" i="15"/>
  <c r="F420" i="15"/>
  <c r="F419" i="15" s="1"/>
  <c r="F418" i="15" s="1"/>
  <c r="H420" i="15"/>
  <c r="H419" i="15" s="1"/>
  <c r="H418" i="15" s="1"/>
  <c r="F291" i="15"/>
  <c r="H488" i="15"/>
  <c r="H252" i="15"/>
  <c r="H562" i="15"/>
  <c r="H551" i="15" s="1"/>
  <c r="G259" i="15"/>
  <c r="G400" i="15"/>
  <c r="G420" i="15"/>
  <c r="G419" i="15" s="1"/>
  <c r="G418" i="15" s="1"/>
  <c r="G217" i="15"/>
  <c r="G216" i="15" s="1"/>
  <c r="G215" i="15" s="1"/>
  <c r="G214" i="15" s="1"/>
  <c r="G213" i="15" s="1"/>
  <c r="G291" i="15"/>
  <c r="G359" i="15"/>
  <c r="G358" i="15" s="1"/>
  <c r="H217" i="15"/>
  <c r="H216" i="15" s="1"/>
  <c r="H215" i="15" s="1"/>
  <c r="H214" i="15" s="1"/>
  <c r="H213" i="15" s="1"/>
  <c r="F217" i="15"/>
  <c r="F216" i="15" s="1"/>
  <c r="F215" i="15" s="1"/>
  <c r="F214" i="15" s="1"/>
  <c r="F213" i="15" s="1"/>
  <c r="F252" i="15"/>
  <c r="F400" i="15"/>
  <c r="G562" i="15"/>
  <c r="G551" i="15" s="1"/>
  <c r="H665" i="15"/>
  <c r="H664" i="15" s="1"/>
  <c r="H663" i="15" s="1"/>
  <c r="H652" i="15" s="1"/>
  <c r="H651" i="15" s="1"/>
  <c r="F652" i="15"/>
  <c r="F651" i="15" s="1"/>
  <c r="H770" i="15"/>
  <c r="H769" i="15" s="1"/>
  <c r="H763" i="15" s="1"/>
  <c r="H762" i="15" s="1"/>
  <c r="G640" i="15"/>
  <c r="G639" i="15" s="1"/>
  <c r="H453" i="15"/>
  <c r="H452" i="15" s="1"/>
  <c r="H451" i="15" s="1"/>
  <c r="F230" i="15"/>
  <c r="F26" i="15"/>
  <c r="H26" i="15"/>
  <c r="G770" i="15"/>
  <c r="G769" i="15" s="1"/>
  <c r="G763" i="15" s="1"/>
  <c r="G762" i="15" s="1"/>
  <c r="F752" i="15"/>
  <c r="G730" i="15"/>
  <c r="G729" i="15" s="1"/>
  <c r="G728" i="15" s="1"/>
  <c r="F736" i="15"/>
  <c r="F735" i="15" s="1"/>
  <c r="H716" i="15"/>
  <c r="H715" i="15" s="1"/>
  <c r="H701" i="15" s="1"/>
  <c r="F716" i="15"/>
  <c r="F715" i="15" s="1"/>
  <c r="F701" i="15" s="1"/>
  <c r="G665" i="15"/>
  <c r="G664" i="15" s="1"/>
  <c r="G663" i="15" s="1"/>
  <c r="G652" i="15" s="1"/>
  <c r="G651" i="15" s="1"/>
  <c r="H640" i="15"/>
  <c r="H639" i="15" s="1"/>
  <c r="G626" i="15"/>
  <c r="F626" i="15"/>
  <c r="F600" i="15"/>
  <c r="G570" i="15"/>
  <c r="G569" i="15" s="1"/>
  <c r="G540" i="15" s="1"/>
  <c r="G460" i="15"/>
  <c r="G459" i="15" s="1"/>
  <c r="G453" i="15"/>
  <c r="G452" i="15" s="1"/>
  <c r="G451" i="15" s="1"/>
  <c r="G300" i="15"/>
  <c r="G268" i="15"/>
  <c r="H230" i="15"/>
  <c r="H226" i="15" s="1"/>
  <c r="H225" i="15" s="1"/>
  <c r="H224" i="15" s="1"/>
  <c r="H223" i="15" s="1"/>
  <c r="H222" i="15" s="1"/>
  <c r="H199" i="15"/>
  <c r="G68" i="15"/>
  <c r="H38" i="15"/>
  <c r="H518" i="15"/>
  <c r="H517" i="15" s="1"/>
  <c r="H511" i="15" s="1"/>
  <c r="F518" i="15"/>
  <c r="F517" i="15" s="1"/>
  <c r="F511" i="15" s="1"/>
  <c r="H466" i="15"/>
  <c r="H465" i="15" s="1"/>
  <c r="F460" i="15"/>
  <c r="F459" i="15" s="1"/>
  <c r="F453" i="15"/>
  <c r="F452" i="15" s="1"/>
  <c r="F451" i="15" s="1"/>
  <c r="F427" i="15"/>
  <c r="H395" i="15"/>
  <c r="H394" i="15" s="1"/>
  <c r="H390" i="15" s="1"/>
  <c r="H335" i="15"/>
  <c r="H328" i="15" s="1"/>
  <c r="G335" i="15"/>
  <c r="G328" i="15" s="1"/>
  <c r="F335" i="15"/>
  <c r="F328" i="15" s="1"/>
  <c r="F307" i="15"/>
  <c r="F300" i="15" s="1"/>
  <c r="H291" i="15"/>
  <c r="F268" i="15"/>
  <c r="F226" i="15"/>
  <c r="F225" i="15" s="1"/>
  <c r="F199" i="15"/>
  <c r="F195" i="15" s="1"/>
  <c r="H195" i="15"/>
  <c r="H171" i="15"/>
  <c r="G171" i="15"/>
  <c r="F157" i="15"/>
  <c r="F156" i="15" s="1"/>
  <c r="F155" i="15" s="1"/>
  <c r="F123" i="15"/>
  <c r="G89" i="15"/>
  <c r="G88" i="15" s="1"/>
  <c r="G87" i="15" s="1"/>
  <c r="G86" i="15" s="1"/>
  <c r="F57" i="15"/>
  <c r="G57" i="15"/>
  <c r="G52" i="15"/>
  <c r="F52" i="15"/>
  <c r="H52" i="15"/>
  <c r="G33" i="15"/>
  <c r="F33" i="15"/>
  <c r="F171" i="15"/>
  <c r="F390" i="15"/>
  <c r="H123" i="15"/>
  <c r="G226" i="15"/>
  <c r="G225" i="15" s="1"/>
  <c r="H300" i="15"/>
  <c r="H359" i="15"/>
  <c r="H358" i="15" s="1"/>
  <c r="F570" i="15"/>
  <c r="F569" i="15" s="1"/>
  <c r="F540" i="15" s="1"/>
  <c r="G199" i="15"/>
  <c r="G195" i="15" s="1"/>
  <c r="F365" i="15"/>
  <c r="F364" i="15" s="1"/>
  <c r="F359" i="15" s="1"/>
  <c r="F358" i="15" s="1"/>
  <c r="G390" i="15"/>
  <c r="H89" i="15"/>
  <c r="H88" i="15" s="1"/>
  <c r="H87" i="15" s="1"/>
  <c r="H86" i="15" s="1"/>
  <c r="H400" i="15"/>
  <c r="G488" i="15"/>
  <c r="G487" i="15"/>
  <c r="H33" i="15"/>
  <c r="H68" i="15"/>
  <c r="G123" i="15"/>
  <c r="F259" i="15"/>
  <c r="G38" i="15"/>
  <c r="G466" i="15"/>
  <c r="G465" i="15" s="1"/>
  <c r="F466" i="15"/>
  <c r="F465" i="15" s="1"/>
  <c r="F770" i="15"/>
  <c r="F769" i="15" s="1"/>
  <c r="F763" i="15" s="1"/>
  <c r="F762" i="15" s="1"/>
  <c r="G518" i="15"/>
  <c r="G517" i="15" s="1"/>
  <c r="G511" i="15" s="1"/>
  <c r="H570" i="15"/>
  <c r="H569" i="15" s="1"/>
  <c r="H540" i="15" s="1"/>
  <c r="G716" i="15"/>
  <c r="G715" i="15" s="1"/>
  <c r="G701" i="15" s="1"/>
  <c r="F562" i="15"/>
  <c r="F551" i="15" s="1"/>
  <c r="H626" i="15"/>
  <c r="F599" i="15" l="1"/>
  <c r="F598" i="15" s="1"/>
  <c r="F592" i="15" s="1"/>
  <c r="F510" i="15" s="1"/>
  <c r="G287" i="15"/>
  <c r="G277" i="15" s="1"/>
  <c r="H287" i="15"/>
  <c r="G224" i="15"/>
  <c r="G223" i="15" s="1"/>
  <c r="G222" i="15" s="1"/>
  <c r="F287" i="15"/>
  <c r="F277" i="15" s="1"/>
  <c r="G598" i="15"/>
  <c r="G592" i="15" s="1"/>
  <c r="H385" i="15"/>
  <c r="H357" i="15" s="1"/>
  <c r="G385" i="15"/>
  <c r="G357" i="15" s="1"/>
  <c r="F730" i="15"/>
  <c r="F729" i="15" s="1"/>
  <c r="F728" i="15" s="1"/>
  <c r="G510" i="15"/>
  <c r="H277" i="15"/>
  <c r="H108" i="15"/>
  <c r="F22" i="15"/>
  <c r="F21" i="15" s="1"/>
  <c r="F20" i="15" s="1"/>
  <c r="F385" i="15"/>
  <c r="F357" i="15" s="1"/>
  <c r="F224" i="15"/>
  <c r="F223" i="15" s="1"/>
  <c r="F222" i="15" s="1"/>
  <c r="G108" i="15"/>
  <c r="F108" i="15"/>
  <c r="F13" i="15" s="1"/>
  <c r="G22" i="15"/>
  <c r="G21" i="15" s="1"/>
  <c r="G20" i="15" s="1"/>
  <c r="H22" i="15"/>
  <c r="H21" i="15" s="1"/>
  <c r="H20" i="15" s="1"/>
  <c r="H598" i="15"/>
  <c r="H592" i="15" s="1"/>
  <c r="H510" i="15" s="1"/>
  <c r="H805" i="15" l="1"/>
  <c r="F805" i="15"/>
  <c r="G805" i="15"/>
  <c r="I451" i="13" l="1"/>
  <c r="H451" i="13"/>
  <c r="I452" i="13"/>
  <c r="I453" i="13"/>
  <c r="H452" i="13"/>
  <c r="H453" i="13"/>
  <c r="F161" i="14" l="1"/>
  <c r="E161" i="14"/>
  <c r="D161" i="14"/>
  <c r="F342" i="14"/>
  <c r="E342" i="14"/>
  <c r="F346" i="14"/>
  <c r="E346" i="14"/>
  <c r="D346" i="14"/>
  <c r="F347" i="14"/>
  <c r="E347" i="14"/>
  <c r="D347" i="14"/>
  <c r="F343" i="14"/>
  <c r="E343" i="14"/>
  <c r="F344" i="14"/>
  <c r="E344" i="14"/>
  <c r="F313" i="14"/>
  <c r="E313" i="14"/>
  <c r="D313" i="14"/>
  <c r="D422" i="14"/>
  <c r="F422" i="14"/>
  <c r="E422" i="14"/>
  <c r="F479" i="14"/>
  <c r="E479" i="14"/>
  <c r="D479" i="14"/>
  <c r="F482" i="14"/>
  <c r="E482" i="14"/>
  <c r="D482" i="14"/>
  <c r="F500" i="14"/>
  <c r="E500" i="14"/>
  <c r="D500" i="14"/>
  <c r="F475" i="14"/>
  <c r="E475" i="14"/>
  <c r="D475" i="14"/>
  <c r="F471" i="14"/>
  <c r="E471" i="14"/>
  <c r="D471" i="14"/>
  <c r="F597" i="14" l="1"/>
  <c r="F596" i="14" s="1"/>
  <c r="E597" i="14"/>
  <c r="E596" i="14" s="1"/>
  <c r="D597" i="14"/>
  <c r="D596" i="14"/>
  <c r="F595" i="14"/>
  <c r="F594" i="14" s="1"/>
  <c r="F593" i="14" s="1"/>
  <c r="F592" i="14" s="1"/>
  <c r="E595" i="14"/>
  <c r="D595" i="14"/>
  <c r="D594" i="14" s="1"/>
  <c r="E594" i="14"/>
  <c r="E593" i="14" s="1"/>
  <c r="E592" i="14" s="1"/>
  <c r="D593" i="14"/>
  <c r="D592" i="14" s="1"/>
  <c r="F590" i="14"/>
  <c r="F589" i="14" s="1"/>
  <c r="E590" i="14"/>
  <c r="D590" i="14"/>
  <c r="D589" i="14" s="1"/>
  <c r="E589" i="14"/>
  <c r="F587" i="14"/>
  <c r="F586" i="14" s="1"/>
  <c r="E587" i="14"/>
  <c r="E586" i="14" s="1"/>
  <c r="D587" i="14"/>
  <c r="D586" i="14"/>
  <c r="F584" i="14"/>
  <c r="F583" i="14" s="1"/>
  <c r="F582" i="14" s="1"/>
  <c r="F581" i="14" s="1"/>
  <c r="E584" i="14"/>
  <c r="D584" i="14"/>
  <c r="D583" i="14" s="1"/>
  <c r="E583" i="14"/>
  <c r="E582" i="14" s="1"/>
  <c r="E581" i="14" s="1"/>
  <c r="D582" i="14"/>
  <c r="D581" i="14" s="1"/>
  <c r="F580" i="14"/>
  <c r="E580" i="14"/>
  <c r="D580" i="14"/>
  <c r="F578" i="14"/>
  <c r="E578" i="14"/>
  <c r="E577" i="14" s="1"/>
  <c r="D578" i="14"/>
  <c r="F577" i="14"/>
  <c r="F576" i="14" s="1"/>
  <c r="F575" i="14" s="1"/>
  <c r="D577" i="14"/>
  <c r="D576" i="14" s="1"/>
  <c r="D575" i="14" s="1"/>
  <c r="E576" i="14"/>
  <c r="E575" i="14" s="1"/>
  <c r="F573" i="14"/>
  <c r="F572" i="14" s="1"/>
  <c r="F571" i="14" s="1"/>
  <c r="F570" i="14" s="1"/>
  <c r="E573" i="14"/>
  <c r="E572" i="14" s="1"/>
  <c r="E571" i="14" s="1"/>
  <c r="E570" i="14" s="1"/>
  <c r="D573" i="14"/>
  <c r="D572" i="14"/>
  <c r="D571" i="14" s="1"/>
  <c r="D570" i="14" s="1"/>
  <c r="F568" i="14"/>
  <c r="E568" i="14"/>
  <c r="E567" i="14" s="1"/>
  <c r="D568" i="14"/>
  <c r="F567" i="14"/>
  <c r="F566" i="14" s="1"/>
  <c r="D567" i="14"/>
  <c r="D566" i="14" s="1"/>
  <c r="E566" i="14"/>
  <c r="F564" i="14"/>
  <c r="E564" i="14"/>
  <c r="D564" i="14"/>
  <c r="D563" i="14" s="1"/>
  <c r="F563" i="14"/>
  <c r="E563" i="14"/>
  <c r="D561" i="14"/>
  <c r="D560" i="14" s="1"/>
  <c r="F561" i="14"/>
  <c r="F560" i="14" s="1"/>
  <c r="E561" i="14"/>
  <c r="E560" i="14" s="1"/>
  <c r="F558" i="14"/>
  <c r="F557" i="14" s="1"/>
  <c r="E558" i="14"/>
  <c r="E557" i="14" s="1"/>
  <c r="D558" i="14"/>
  <c r="D557" i="14" s="1"/>
  <c r="D555" i="14"/>
  <c r="F555" i="14"/>
  <c r="E555" i="14"/>
  <c r="E554" i="14" s="1"/>
  <c r="F554" i="14"/>
  <c r="D554" i="14"/>
  <c r="D552" i="14"/>
  <c r="D551" i="14" s="1"/>
  <c r="E549" i="14"/>
  <c r="F549" i="14"/>
  <c r="D549" i="14"/>
  <c r="F547" i="14"/>
  <c r="E547" i="14"/>
  <c r="E546" i="14" s="1"/>
  <c r="D547" i="14"/>
  <c r="F543" i="14"/>
  <c r="E543" i="14"/>
  <c r="E542" i="14" s="1"/>
  <c r="D543" i="14"/>
  <c r="D542" i="14" s="1"/>
  <c r="F542" i="14"/>
  <c r="F540" i="14"/>
  <c r="E540" i="14"/>
  <c r="E539" i="14" s="1"/>
  <c r="D540" i="14"/>
  <c r="D539" i="14" s="1"/>
  <c r="F539" i="14"/>
  <c r="F537" i="14"/>
  <c r="E537" i="14"/>
  <c r="D537" i="14"/>
  <c r="F535" i="14"/>
  <c r="E535" i="14"/>
  <c r="D535" i="14"/>
  <c r="F532" i="14"/>
  <c r="F531" i="14" s="1"/>
  <c r="E532" i="14"/>
  <c r="E531" i="14" s="1"/>
  <c r="E530" i="14" s="1"/>
  <c r="D532" i="14"/>
  <c r="D531" i="14"/>
  <c r="D530" i="14" s="1"/>
  <c r="F530" i="14"/>
  <c r="F528" i="14"/>
  <c r="E528" i="14"/>
  <c r="D528" i="14"/>
  <c r="F526" i="14"/>
  <c r="E526" i="14"/>
  <c r="D526" i="14"/>
  <c r="F524" i="14"/>
  <c r="F523" i="14" s="1"/>
  <c r="E524" i="14"/>
  <c r="D524" i="14"/>
  <c r="D523" i="14" s="1"/>
  <c r="D522" i="14" s="1"/>
  <c r="E523" i="14"/>
  <c r="F522" i="14"/>
  <c r="E522" i="14"/>
  <c r="F520" i="14"/>
  <c r="E520" i="14"/>
  <c r="D520" i="14"/>
  <c r="F518" i="14"/>
  <c r="F517" i="14" s="1"/>
  <c r="E518" i="14"/>
  <c r="E517" i="14" s="1"/>
  <c r="D518" i="14"/>
  <c r="D517" i="14" s="1"/>
  <c r="F515" i="14"/>
  <c r="E515" i="14"/>
  <c r="D515" i="14"/>
  <c r="F513" i="14"/>
  <c r="E513" i="14"/>
  <c r="D513" i="14"/>
  <c r="D512" i="14" s="1"/>
  <c r="D510" i="14"/>
  <c r="F510" i="14"/>
  <c r="E510" i="14"/>
  <c r="D508" i="14"/>
  <c r="F508" i="14"/>
  <c r="E508" i="14"/>
  <c r="F506" i="14"/>
  <c r="E506" i="14"/>
  <c r="E505" i="14" s="1"/>
  <c r="D506" i="14"/>
  <c r="F505" i="14"/>
  <c r="D505" i="14"/>
  <c r="F503" i="14"/>
  <c r="E503" i="14"/>
  <c r="D503" i="14"/>
  <c r="F501" i="14"/>
  <c r="E501" i="14"/>
  <c r="D501" i="14"/>
  <c r="F498" i="14"/>
  <c r="D498" i="14"/>
  <c r="E498" i="14"/>
  <c r="D496" i="14"/>
  <c r="F496" i="14"/>
  <c r="E496" i="14"/>
  <c r="E493" i="14"/>
  <c r="D493" i="14"/>
  <c r="F493" i="14"/>
  <c r="D491" i="14"/>
  <c r="F491" i="14"/>
  <c r="E491" i="14"/>
  <c r="F488" i="14"/>
  <c r="F487" i="14" s="1"/>
  <c r="E488" i="14"/>
  <c r="D488" i="14"/>
  <c r="D487" i="14" s="1"/>
  <c r="E487" i="14"/>
  <c r="F485" i="14"/>
  <c r="F484" i="14" s="1"/>
  <c r="E485" i="14"/>
  <c r="E484" i="14" s="1"/>
  <c r="D485" i="14"/>
  <c r="D484" i="14" s="1"/>
  <c r="D480" i="14"/>
  <c r="F480" i="14"/>
  <c r="E480" i="14"/>
  <c r="F477" i="14"/>
  <c r="F476" i="14" s="1"/>
  <c r="E477" i="14"/>
  <c r="E476" i="14" s="1"/>
  <c r="D477" i="14"/>
  <c r="D476" i="14" s="1"/>
  <c r="F474" i="14"/>
  <c r="E474" i="14"/>
  <c r="D474" i="14"/>
  <c r="F472" i="14"/>
  <c r="E472" i="14"/>
  <c r="D472" i="14"/>
  <c r="F470" i="14"/>
  <c r="D470" i="14"/>
  <c r="E470" i="14"/>
  <c r="F467" i="14"/>
  <c r="F466" i="14" s="1"/>
  <c r="E467" i="14"/>
  <c r="E466" i="14" s="1"/>
  <c r="D467" i="14"/>
  <c r="D466" i="14"/>
  <c r="F464" i="14"/>
  <c r="F463" i="14" s="1"/>
  <c r="E464" i="14"/>
  <c r="E463" i="14" s="1"/>
  <c r="D464" i="14"/>
  <c r="D463" i="14" s="1"/>
  <c r="F459" i="14"/>
  <c r="F458" i="14" s="1"/>
  <c r="E459" i="14"/>
  <c r="E458" i="14" s="1"/>
  <c r="D459" i="14"/>
  <c r="D458" i="14" s="1"/>
  <c r="F456" i="14"/>
  <c r="F455" i="14" s="1"/>
  <c r="E456" i="14"/>
  <c r="E455" i="14" s="1"/>
  <c r="D456" i="14"/>
  <c r="D455" i="14" s="1"/>
  <c r="F453" i="14"/>
  <c r="F452" i="14" s="1"/>
  <c r="E453" i="14"/>
  <c r="E452" i="14" s="1"/>
  <c r="D453" i="14"/>
  <c r="D452" i="14" s="1"/>
  <c r="D450" i="14"/>
  <c r="D449" i="14" s="1"/>
  <c r="F450" i="14"/>
  <c r="F449" i="14" s="1"/>
  <c r="E450" i="14"/>
  <c r="E449" i="14" s="1"/>
  <c r="F446" i="14"/>
  <c r="E446" i="14"/>
  <c r="D446" i="14"/>
  <c r="D444" i="14"/>
  <c r="D443" i="14" s="1"/>
  <c r="D442" i="14" s="1"/>
  <c r="F444" i="14"/>
  <c r="E444" i="14"/>
  <c r="E443" i="14" s="1"/>
  <c r="E442" i="14" s="1"/>
  <c r="E600" i="14" s="1"/>
  <c r="F440" i="14"/>
  <c r="E440" i="14"/>
  <c r="D440" i="14"/>
  <c r="F438" i="14"/>
  <c r="E438" i="14"/>
  <c r="D438" i="14"/>
  <c r="F436" i="14"/>
  <c r="E436" i="14"/>
  <c r="D436" i="14"/>
  <c r="F434" i="14"/>
  <c r="F433" i="14" s="1"/>
  <c r="F432" i="14" s="1"/>
  <c r="F431" i="14" s="1"/>
  <c r="E434" i="14"/>
  <c r="E433" i="14" s="1"/>
  <c r="E432" i="14" s="1"/>
  <c r="E431" i="14" s="1"/>
  <c r="D434" i="14"/>
  <c r="D433" i="14"/>
  <c r="D432" i="14"/>
  <c r="D431" i="14" s="1"/>
  <c r="F429" i="14"/>
  <c r="F428" i="14" s="1"/>
  <c r="F427" i="14" s="1"/>
  <c r="E429" i="14"/>
  <c r="E428" i="14" s="1"/>
  <c r="E427" i="14" s="1"/>
  <c r="D429" i="14"/>
  <c r="D428" i="14" s="1"/>
  <c r="D427" i="14"/>
  <c r="F425" i="14"/>
  <c r="F424" i="14" s="1"/>
  <c r="F423" i="14" s="1"/>
  <c r="E425" i="14"/>
  <c r="D425" i="14"/>
  <c r="E424" i="14"/>
  <c r="E423" i="14" s="1"/>
  <c r="D424" i="14"/>
  <c r="D423" i="14"/>
  <c r="D421" i="14"/>
  <c r="F421" i="14"/>
  <c r="F420" i="14" s="1"/>
  <c r="F419" i="14" s="1"/>
  <c r="E421" i="14"/>
  <c r="E420" i="14" s="1"/>
  <c r="E419" i="14" s="1"/>
  <c r="D417" i="14"/>
  <c r="F417" i="14"/>
  <c r="F416" i="14" s="1"/>
  <c r="F415" i="14" s="1"/>
  <c r="E417" i="14"/>
  <c r="E416" i="14" s="1"/>
  <c r="E415" i="14" s="1"/>
  <c r="D416" i="14"/>
  <c r="D415" i="14" s="1"/>
  <c r="F413" i="14"/>
  <c r="F412" i="14" s="1"/>
  <c r="F411" i="14" s="1"/>
  <c r="E413" i="14"/>
  <c r="E412" i="14" s="1"/>
  <c r="E411" i="14" s="1"/>
  <c r="D413" i="14"/>
  <c r="D412" i="14"/>
  <c r="D411" i="14"/>
  <c r="D408" i="14"/>
  <c r="D407" i="14" s="1"/>
  <c r="F408" i="14"/>
  <c r="F407" i="14" s="1"/>
  <c r="E408" i="14"/>
  <c r="E407" i="14"/>
  <c r="E405" i="14"/>
  <c r="E404" i="14" s="1"/>
  <c r="D405" i="14"/>
  <c r="D404" i="14" s="1"/>
  <c r="F405" i="14"/>
  <c r="F404" i="14" s="1"/>
  <c r="F402" i="14"/>
  <c r="F401" i="14" s="1"/>
  <c r="E402" i="14"/>
  <c r="E401" i="14" s="1"/>
  <c r="D402" i="14"/>
  <c r="D401" i="14" s="1"/>
  <c r="F399" i="14"/>
  <c r="F398" i="14" s="1"/>
  <c r="E399" i="14"/>
  <c r="E398" i="14" s="1"/>
  <c r="D399" i="14"/>
  <c r="D398" i="14"/>
  <c r="F396" i="14"/>
  <c r="F395" i="14" s="1"/>
  <c r="E396" i="14"/>
  <c r="E395" i="14" s="1"/>
  <c r="D396" i="14"/>
  <c r="D395" i="14" s="1"/>
  <c r="D393" i="14"/>
  <c r="D392" i="14" s="1"/>
  <c r="D388" i="14"/>
  <c r="D387" i="14" s="1"/>
  <c r="D385" i="14"/>
  <c r="D384" i="14" s="1"/>
  <c r="D382" i="14"/>
  <c r="D381" i="14" s="1"/>
  <c r="F382" i="14"/>
  <c r="F381" i="14" s="1"/>
  <c r="E382" i="14"/>
  <c r="E381" i="14" s="1"/>
  <c r="D379" i="14"/>
  <c r="F379" i="14"/>
  <c r="F378" i="14" s="1"/>
  <c r="E379" i="14"/>
  <c r="E378" i="14" s="1"/>
  <c r="D378" i="14"/>
  <c r="E376" i="14"/>
  <c r="E375" i="14" s="1"/>
  <c r="F376" i="14"/>
  <c r="F375" i="14" s="1"/>
  <c r="F374" i="14" s="1"/>
  <c r="F373" i="14" s="1"/>
  <c r="D376" i="14"/>
  <c r="D375" i="14" s="1"/>
  <c r="F371" i="14"/>
  <c r="F370" i="14" s="1"/>
  <c r="E371" i="14"/>
  <c r="D371" i="14"/>
  <c r="D370" i="14" s="1"/>
  <c r="E370" i="14"/>
  <c r="F368" i="14"/>
  <c r="F367" i="14" s="1"/>
  <c r="E368" i="14"/>
  <c r="E367" i="14" s="1"/>
  <c r="D368" i="14"/>
  <c r="D367" i="14" s="1"/>
  <c r="D366" i="14" s="1"/>
  <c r="D364" i="14"/>
  <c r="D363" i="14" s="1"/>
  <c r="D362" i="14" s="1"/>
  <c r="F364" i="14"/>
  <c r="F363" i="14" s="1"/>
  <c r="F362" i="14" s="1"/>
  <c r="E364" i="14"/>
  <c r="E363" i="14"/>
  <c r="E362" i="14" s="1"/>
  <c r="D360" i="14"/>
  <c r="F360" i="14"/>
  <c r="F359" i="14" s="1"/>
  <c r="E360" i="14"/>
  <c r="E359" i="14" s="1"/>
  <c r="D359" i="14"/>
  <c r="D357" i="14"/>
  <c r="D356" i="14" s="1"/>
  <c r="F357" i="14"/>
  <c r="F356" i="14" s="1"/>
  <c r="E357" i="14"/>
  <c r="E356" i="14" s="1"/>
  <c r="D354" i="14"/>
  <c r="F352" i="14"/>
  <c r="E352" i="14"/>
  <c r="D352" i="14"/>
  <c r="D350" i="14"/>
  <c r="D349" i="14" s="1"/>
  <c r="F350" i="14"/>
  <c r="F349" i="14" s="1"/>
  <c r="E350" i="14"/>
  <c r="E349" i="14"/>
  <c r="D344" i="14"/>
  <c r="D343" i="14" s="1"/>
  <c r="D339" i="14"/>
  <c r="D338" i="14" s="1"/>
  <c r="D336" i="14"/>
  <c r="D335" i="14" s="1"/>
  <c r="F336" i="14"/>
  <c r="F335" i="14" s="1"/>
  <c r="F334" i="14" s="1"/>
  <c r="F329" i="14" s="1"/>
  <c r="E336" i="14"/>
  <c r="E335" i="14" s="1"/>
  <c r="E334" i="14" s="1"/>
  <c r="E329" i="14" s="1"/>
  <c r="F332" i="14"/>
  <c r="F331" i="14" s="1"/>
  <c r="F330" i="14" s="1"/>
  <c r="E332" i="14"/>
  <c r="E331" i="14" s="1"/>
  <c r="E330" i="14" s="1"/>
  <c r="D332" i="14"/>
  <c r="D331" i="14" s="1"/>
  <c r="D330" i="14"/>
  <c r="F327" i="14"/>
  <c r="F326" i="14" s="1"/>
  <c r="F325" i="14" s="1"/>
  <c r="E327" i="14"/>
  <c r="E326" i="14" s="1"/>
  <c r="E325" i="14" s="1"/>
  <c r="D327" i="14"/>
  <c r="D326" i="14" s="1"/>
  <c r="D325" i="14" s="1"/>
  <c r="F323" i="14"/>
  <c r="F322" i="14" s="1"/>
  <c r="F321" i="14" s="1"/>
  <c r="E323" i="14"/>
  <c r="E322" i="14" s="1"/>
  <c r="E321" i="14" s="1"/>
  <c r="D323" i="14"/>
  <c r="D322" i="14" s="1"/>
  <c r="D321" i="14" s="1"/>
  <c r="F319" i="14"/>
  <c r="F318" i="14" s="1"/>
  <c r="F317" i="14" s="1"/>
  <c r="E319" i="14"/>
  <c r="E318" i="14" s="1"/>
  <c r="E317" i="14" s="1"/>
  <c r="D319" i="14"/>
  <c r="D318" i="14"/>
  <c r="D317" i="14" s="1"/>
  <c r="F315" i="14"/>
  <c r="F314" i="14" s="1"/>
  <c r="E315" i="14"/>
  <c r="E314" i="14" s="1"/>
  <c r="D315" i="14"/>
  <c r="D314" i="14" s="1"/>
  <c r="F312" i="14"/>
  <c r="F311" i="14" s="1"/>
  <c r="F310" i="14" s="1"/>
  <c r="E312" i="14"/>
  <c r="E311" i="14" s="1"/>
  <c r="E310" i="14" s="1"/>
  <c r="D312" i="14"/>
  <c r="D311" i="14" s="1"/>
  <c r="D310" i="14" s="1"/>
  <c r="F307" i="14"/>
  <c r="F306" i="14" s="1"/>
  <c r="E307" i="14"/>
  <c r="E306" i="14" s="1"/>
  <c r="D307" i="14"/>
  <c r="D306" i="14" s="1"/>
  <c r="F304" i="14"/>
  <c r="F303" i="14" s="1"/>
  <c r="E304" i="14"/>
  <c r="E303" i="14" s="1"/>
  <c r="D304" i="14"/>
  <c r="D303" i="14" s="1"/>
  <c r="F300" i="14"/>
  <c r="F299" i="14" s="1"/>
  <c r="F298" i="14" s="1"/>
  <c r="E300" i="14"/>
  <c r="E299" i="14" s="1"/>
  <c r="E298" i="14" s="1"/>
  <c r="D300" i="14"/>
  <c r="D299" i="14" s="1"/>
  <c r="D298" i="14"/>
  <c r="F296" i="14"/>
  <c r="F295" i="14" s="1"/>
  <c r="F294" i="14" s="1"/>
  <c r="E296" i="14"/>
  <c r="E295" i="14" s="1"/>
  <c r="E294" i="14" s="1"/>
  <c r="D296" i="14"/>
  <c r="D295" i="14" s="1"/>
  <c r="D294" i="14" s="1"/>
  <c r="F292" i="14"/>
  <c r="F291" i="14" s="1"/>
  <c r="F290" i="14" s="1"/>
  <c r="E292" i="14"/>
  <c r="E291" i="14" s="1"/>
  <c r="E290" i="14" s="1"/>
  <c r="D292" i="14"/>
  <c r="D291" i="14"/>
  <c r="D290" i="14" s="1"/>
  <c r="D288" i="14"/>
  <c r="F288" i="14"/>
  <c r="E288" i="14"/>
  <c r="D286" i="14"/>
  <c r="D285" i="14" s="1"/>
  <c r="F286" i="14"/>
  <c r="E286" i="14"/>
  <c r="F285" i="14"/>
  <c r="E285" i="14"/>
  <c r="D283" i="14"/>
  <c r="D282" i="14" s="1"/>
  <c r="F283" i="14"/>
  <c r="F282" i="14" s="1"/>
  <c r="E283" i="14"/>
  <c r="E282" i="14" s="1"/>
  <c r="F280" i="14"/>
  <c r="E280" i="14"/>
  <c r="D280" i="14"/>
  <c r="F277" i="14"/>
  <c r="F276" i="14" s="1"/>
  <c r="E277" i="14"/>
  <c r="E276" i="14" s="1"/>
  <c r="D277" i="14"/>
  <c r="D276" i="14" s="1"/>
  <c r="D271" i="14"/>
  <c r="D270" i="14" s="1"/>
  <c r="D268" i="14"/>
  <c r="F266" i="14"/>
  <c r="F265" i="14" s="1"/>
  <c r="F264" i="14" s="1"/>
  <c r="F263" i="14" s="1"/>
  <c r="E266" i="14"/>
  <c r="E265" i="14" s="1"/>
  <c r="E264" i="14" s="1"/>
  <c r="E263" i="14" s="1"/>
  <c r="D266" i="14"/>
  <c r="F262" i="14"/>
  <c r="F261" i="14" s="1"/>
  <c r="F260" i="14" s="1"/>
  <c r="F259" i="14" s="1"/>
  <c r="E262" i="14"/>
  <c r="D262" i="14"/>
  <c r="D261" i="14" s="1"/>
  <c r="E261" i="14"/>
  <c r="E260" i="14" s="1"/>
  <c r="E259" i="14" s="1"/>
  <c r="D260" i="14"/>
  <c r="D259" i="14" s="1"/>
  <c r="F258" i="14"/>
  <c r="F257" i="14" s="1"/>
  <c r="E258" i="14"/>
  <c r="D258" i="14"/>
  <c r="D257" i="14" s="1"/>
  <c r="D256" i="14" s="1"/>
  <c r="E257" i="14"/>
  <c r="E256" i="14" s="1"/>
  <c r="F253" i="14"/>
  <c r="F252" i="14" s="1"/>
  <c r="F251" i="14" s="1"/>
  <c r="E253" i="14"/>
  <c r="E252" i="14" s="1"/>
  <c r="E251" i="14" s="1"/>
  <c r="D253" i="14"/>
  <c r="D252" i="14" s="1"/>
  <c r="D251" i="14" s="1"/>
  <c r="F249" i="14"/>
  <c r="F248" i="14" s="1"/>
  <c r="F247" i="14" s="1"/>
  <c r="E249" i="14"/>
  <c r="E248" i="14" s="1"/>
  <c r="E247" i="14" s="1"/>
  <c r="D249" i="14"/>
  <c r="D248" i="14" s="1"/>
  <c r="D247" i="14" s="1"/>
  <c r="D245" i="14"/>
  <c r="D244" i="14" s="1"/>
  <c r="D243" i="14" s="1"/>
  <c r="F245" i="14"/>
  <c r="F244" i="14" s="1"/>
  <c r="F243" i="14" s="1"/>
  <c r="E245" i="14"/>
  <c r="E244" i="14" s="1"/>
  <c r="E243" i="14" s="1"/>
  <c r="F241" i="14"/>
  <c r="F240" i="14" s="1"/>
  <c r="F239" i="14" s="1"/>
  <c r="E241" i="14"/>
  <c r="E240" i="14" s="1"/>
  <c r="E239" i="14" s="1"/>
  <c r="D241" i="14"/>
  <c r="D240" i="14" s="1"/>
  <c r="D239" i="14" s="1"/>
  <c r="F237" i="14"/>
  <c r="F236" i="14" s="1"/>
  <c r="F235" i="14" s="1"/>
  <c r="E237" i="14"/>
  <c r="E236" i="14" s="1"/>
  <c r="E235" i="14" s="1"/>
  <c r="D237" i="14"/>
  <c r="D236" i="14" s="1"/>
  <c r="D235" i="14" s="1"/>
  <c r="F232" i="14"/>
  <c r="F231" i="14" s="1"/>
  <c r="F230" i="14" s="1"/>
  <c r="E232" i="14"/>
  <c r="E231" i="14" s="1"/>
  <c r="E230" i="14" s="1"/>
  <c r="D232" i="14"/>
  <c r="D231" i="14" s="1"/>
  <c r="D230" i="14" s="1"/>
  <c r="F228" i="14"/>
  <c r="F227" i="14" s="1"/>
  <c r="F226" i="14" s="1"/>
  <c r="E228" i="14"/>
  <c r="E227" i="14" s="1"/>
  <c r="E226" i="14" s="1"/>
  <c r="D228" i="14"/>
  <c r="D227" i="14"/>
  <c r="D226" i="14" s="1"/>
  <c r="F223" i="14"/>
  <c r="F222" i="14" s="1"/>
  <c r="F221" i="14" s="1"/>
  <c r="E223" i="14"/>
  <c r="E222" i="14" s="1"/>
  <c r="E221" i="14" s="1"/>
  <c r="D223" i="14"/>
  <c r="D222" i="14"/>
  <c r="D221" i="14" s="1"/>
  <c r="D219" i="14"/>
  <c r="D218" i="14" s="1"/>
  <c r="D217" i="14" s="1"/>
  <c r="F219" i="14"/>
  <c r="F218" i="14" s="1"/>
  <c r="F217" i="14" s="1"/>
  <c r="E219" i="14"/>
  <c r="E218" i="14" s="1"/>
  <c r="E217" i="14" s="1"/>
  <c r="F215" i="14"/>
  <c r="F214" i="14" s="1"/>
  <c r="F213" i="14" s="1"/>
  <c r="E215" i="14"/>
  <c r="E214" i="14" s="1"/>
  <c r="E213" i="14" s="1"/>
  <c r="D215" i="14"/>
  <c r="D214" i="14" s="1"/>
  <c r="D213" i="14" s="1"/>
  <c r="F212" i="14"/>
  <c r="F211" i="14" s="1"/>
  <c r="F210" i="14" s="1"/>
  <c r="F209" i="14" s="1"/>
  <c r="E212" i="14"/>
  <c r="E211" i="14" s="1"/>
  <c r="E210" i="14" s="1"/>
  <c r="E209" i="14" s="1"/>
  <c r="D212" i="14"/>
  <c r="D211" i="14"/>
  <c r="D210" i="14" s="1"/>
  <c r="D209" i="14" s="1"/>
  <c r="D208" i="14"/>
  <c r="F207" i="14"/>
  <c r="E207" i="14"/>
  <c r="D207" i="14"/>
  <c r="F206" i="14"/>
  <c r="E206" i="14"/>
  <c r="E205" i="14" s="1"/>
  <c r="E204" i="14" s="1"/>
  <c r="E203" i="14" s="1"/>
  <c r="D206" i="14"/>
  <c r="F205" i="14"/>
  <c r="F204" i="14" s="1"/>
  <c r="F203" i="14" s="1"/>
  <c r="D205" i="14"/>
  <c r="D204" i="14" s="1"/>
  <c r="D203" i="14" s="1"/>
  <c r="F201" i="14"/>
  <c r="F200" i="14" s="1"/>
  <c r="F199" i="14" s="1"/>
  <c r="E201" i="14"/>
  <c r="E200" i="14" s="1"/>
  <c r="E199" i="14" s="1"/>
  <c r="D201" i="14"/>
  <c r="D200" i="14" s="1"/>
  <c r="D199" i="14" s="1"/>
  <c r="F197" i="14"/>
  <c r="E197" i="14"/>
  <c r="D197" i="14"/>
  <c r="F196" i="14"/>
  <c r="F195" i="14" s="1"/>
  <c r="F194" i="14" s="1"/>
  <c r="F193" i="14" s="1"/>
  <c r="E196" i="14"/>
  <c r="E195" i="14" s="1"/>
  <c r="E194" i="14" s="1"/>
  <c r="E193" i="14" s="1"/>
  <c r="D196" i="14"/>
  <c r="D195" i="14"/>
  <c r="D194" i="14" s="1"/>
  <c r="D193" i="14" s="1"/>
  <c r="D191" i="14"/>
  <c r="D190" i="14" s="1"/>
  <c r="D189" i="14" s="1"/>
  <c r="F191" i="14"/>
  <c r="F190" i="14" s="1"/>
  <c r="F189" i="14" s="1"/>
  <c r="E191" i="14"/>
  <c r="E190" i="14" s="1"/>
  <c r="E189" i="14" s="1"/>
  <c r="D188" i="14"/>
  <c r="D187" i="14"/>
  <c r="D186" i="14"/>
  <c r="D183" i="14"/>
  <c r="D182" i="14"/>
  <c r="D180" i="14"/>
  <c r="D179" i="14" s="1"/>
  <c r="D177" i="14"/>
  <c r="D176" i="14"/>
  <c r="D173" i="14"/>
  <c r="D172" i="14" s="1"/>
  <c r="F170" i="14"/>
  <c r="F169" i="14" s="1"/>
  <c r="F168" i="14" s="1"/>
  <c r="E170" i="14"/>
  <c r="E169" i="14" s="1"/>
  <c r="E168" i="14" s="1"/>
  <c r="D170" i="14"/>
  <c r="D169" i="14" s="1"/>
  <c r="F166" i="14"/>
  <c r="F165" i="14" s="1"/>
  <c r="F164" i="14" s="1"/>
  <c r="E166" i="14"/>
  <c r="E165" i="14" s="1"/>
  <c r="E164" i="14" s="1"/>
  <c r="D166" i="14"/>
  <c r="D165" i="14" s="1"/>
  <c r="D164" i="14" s="1"/>
  <c r="D162" i="14"/>
  <c r="F162" i="14"/>
  <c r="E162" i="14"/>
  <c r="F160" i="14"/>
  <c r="E160" i="14"/>
  <c r="D160" i="14"/>
  <c r="D159" i="14" s="1"/>
  <c r="D158" i="14" s="1"/>
  <c r="F156" i="14"/>
  <c r="F155" i="14" s="1"/>
  <c r="F154" i="14" s="1"/>
  <c r="E156" i="14"/>
  <c r="E155" i="14" s="1"/>
  <c r="E154" i="14" s="1"/>
  <c r="D156" i="14"/>
  <c r="D155" i="14" s="1"/>
  <c r="D154" i="14" s="1"/>
  <c r="D151" i="14"/>
  <c r="D150" i="14" s="1"/>
  <c r="D149" i="14" s="1"/>
  <c r="F151" i="14"/>
  <c r="F150" i="14" s="1"/>
  <c r="F149" i="14" s="1"/>
  <c r="E151" i="14"/>
  <c r="E150" i="14" s="1"/>
  <c r="E149" i="14" s="1"/>
  <c r="D147" i="14"/>
  <c r="D146" i="14" s="1"/>
  <c r="F144" i="14"/>
  <c r="F143" i="14" s="1"/>
  <c r="E144" i="14"/>
  <c r="E143" i="14" s="1"/>
  <c r="D144" i="14"/>
  <c r="D143" i="14" s="1"/>
  <c r="D141" i="14"/>
  <c r="D140" i="14" s="1"/>
  <c r="F141" i="14"/>
  <c r="F140" i="14" s="1"/>
  <c r="E141" i="14"/>
  <c r="E140" i="14" s="1"/>
  <c r="F138" i="14"/>
  <c r="E138" i="14"/>
  <c r="E132" i="14" s="1"/>
  <c r="D138" i="14"/>
  <c r="F136" i="14"/>
  <c r="F135" i="14" s="1"/>
  <c r="E136" i="14"/>
  <c r="E135" i="14" s="1"/>
  <c r="D136" i="14"/>
  <c r="D135" i="14" s="1"/>
  <c r="F133" i="14"/>
  <c r="D133" i="14"/>
  <c r="E133" i="14"/>
  <c r="D130" i="14"/>
  <c r="D128" i="14"/>
  <c r="D123" i="14"/>
  <c r="D122" i="14" s="1"/>
  <c r="F123" i="14"/>
  <c r="F122" i="14" s="1"/>
  <c r="E123" i="14"/>
  <c r="E122" i="14" s="1"/>
  <c r="F120" i="14"/>
  <c r="F119" i="14" s="1"/>
  <c r="E120" i="14"/>
  <c r="E119" i="14" s="1"/>
  <c r="D120" i="14"/>
  <c r="D119" i="14" s="1"/>
  <c r="F117" i="14"/>
  <c r="F116" i="14" s="1"/>
  <c r="E117" i="14"/>
  <c r="E116" i="14" s="1"/>
  <c r="D117" i="14"/>
  <c r="D116" i="14" s="1"/>
  <c r="D114" i="14"/>
  <c r="D113" i="14" s="1"/>
  <c r="F114" i="14"/>
  <c r="F113" i="14" s="1"/>
  <c r="E114" i="14"/>
  <c r="E113" i="14" s="1"/>
  <c r="F111" i="14"/>
  <c r="F110" i="14" s="1"/>
  <c r="E111" i="14"/>
  <c r="E110" i="14" s="1"/>
  <c r="D111" i="14"/>
  <c r="D110" i="14" s="1"/>
  <c r="F108" i="14"/>
  <c r="F107" i="14" s="1"/>
  <c r="D108" i="14"/>
  <c r="D107" i="14" s="1"/>
  <c r="E108" i="14"/>
  <c r="E107" i="14" s="1"/>
  <c r="D105" i="14"/>
  <c r="D104" i="14" s="1"/>
  <c r="F100" i="14"/>
  <c r="F99" i="14" s="1"/>
  <c r="F98" i="14" s="1"/>
  <c r="E100" i="14"/>
  <c r="E99" i="14" s="1"/>
  <c r="E98" i="14" s="1"/>
  <c r="D100" i="14"/>
  <c r="D99" i="14" s="1"/>
  <c r="D98" i="14" s="1"/>
  <c r="E96" i="14"/>
  <c r="E95" i="14" s="1"/>
  <c r="E94" i="14" s="1"/>
  <c r="F96" i="14"/>
  <c r="F95" i="14" s="1"/>
  <c r="F94" i="14" s="1"/>
  <c r="D96" i="14"/>
  <c r="D95" i="14"/>
  <c r="D94" i="14" s="1"/>
  <c r="D92" i="14"/>
  <c r="D91" i="14" s="1"/>
  <c r="D90" i="14" s="1"/>
  <c r="F92" i="14"/>
  <c r="F91" i="14" s="1"/>
  <c r="F90" i="14" s="1"/>
  <c r="E92" i="14"/>
  <c r="E91" i="14" s="1"/>
  <c r="E90" i="14" s="1"/>
  <c r="F88" i="14"/>
  <c r="F87" i="14" s="1"/>
  <c r="F86" i="14" s="1"/>
  <c r="E88" i="14"/>
  <c r="E87" i="14" s="1"/>
  <c r="E86" i="14" s="1"/>
  <c r="D88" i="14"/>
  <c r="D87" i="14" s="1"/>
  <c r="D86" i="14" s="1"/>
  <c r="F84" i="14"/>
  <c r="F81" i="14" s="1"/>
  <c r="F80" i="14" s="1"/>
  <c r="E84" i="14"/>
  <c r="E81" i="14" s="1"/>
  <c r="E80" i="14" s="1"/>
  <c r="D84" i="14"/>
  <c r="D81" i="14" s="1"/>
  <c r="D80" i="14" s="1"/>
  <c r="F83" i="14"/>
  <c r="F82" i="14" s="1"/>
  <c r="E83" i="14"/>
  <c r="E82" i="14" s="1"/>
  <c r="D83" i="14"/>
  <c r="D82" i="14"/>
  <c r="F77" i="14"/>
  <c r="F76" i="14" s="1"/>
  <c r="F75" i="14" s="1"/>
  <c r="E77" i="14"/>
  <c r="E76" i="14" s="1"/>
  <c r="E75" i="14" s="1"/>
  <c r="D77" i="14"/>
  <c r="D76" i="14"/>
  <c r="D75" i="14" s="1"/>
  <c r="D73" i="14"/>
  <c r="D72" i="14" s="1"/>
  <c r="E70" i="14"/>
  <c r="E69" i="14" s="1"/>
  <c r="E68" i="14" s="1"/>
  <c r="D70" i="14"/>
  <c r="D69" i="14" s="1"/>
  <c r="F70" i="14"/>
  <c r="F69" i="14" s="1"/>
  <c r="F68" i="14" s="1"/>
  <c r="D66" i="14"/>
  <c r="D65" i="14" s="1"/>
  <c r="D63" i="14"/>
  <c r="D62" i="14" s="1"/>
  <c r="F59" i="14"/>
  <c r="F58" i="14" s="1"/>
  <c r="F57" i="14" s="1"/>
  <c r="E59" i="14"/>
  <c r="D59" i="14"/>
  <c r="D58" i="14" s="1"/>
  <c r="E58" i="14"/>
  <c r="E57" i="14" s="1"/>
  <c r="D57" i="14"/>
  <c r="F55" i="14"/>
  <c r="F54" i="14" s="1"/>
  <c r="F53" i="14" s="1"/>
  <c r="E55" i="14"/>
  <c r="E54" i="14" s="1"/>
  <c r="E53" i="14" s="1"/>
  <c r="D55" i="14"/>
  <c r="D54" i="14" s="1"/>
  <c r="D53" i="14" s="1"/>
  <c r="D52" i="14" s="1"/>
  <c r="F51" i="14"/>
  <c r="F50" i="14" s="1"/>
  <c r="E51" i="14"/>
  <c r="E50" i="14" s="1"/>
  <c r="E49" i="14" s="1"/>
  <c r="E48" i="14" s="1"/>
  <c r="E47" i="14" s="1"/>
  <c r="D51" i="14"/>
  <c r="D50" i="14"/>
  <c r="D49" i="14" s="1"/>
  <c r="D48" i="14" s="1"/>
  <c r="D47" i="14" s="1"/>
  <c r="F49" i="14"/>
  <c r="F48" i="14" s="1"/>
  <c r="F47" i="14" s="1"/>
  <c r="F45" i="14"/>
  <c r="F44" i="14" s="1"/>
  <c r="F43" i="14" s="1"/>
  <c r="E45" i="14"/>
  <c r="E44" i="14" s="1"/>
  <c r="E43" i="14" s="1"/>
  <c r="D45" i="14"/>
  <c r="D44" i="14" s="1"/>
  <c r="D43" i="14" s="1"/>
  <c r="D41" i="14"/>
  <c r="D40" i="14" s="1"/>
  <c r="D39" i="14" s="1"/>
  <c r="F41" i="14"/>
  <c r="F40" i="14" s="1"/>
  <c r="F39" i="14" s="1"/>
  <c r="E41" i="14"/>
  <c r="E40" i="14" s="1"/>
  <c r="E39" i="14" s="1"/>
  <c r="D36" i="14"/>
  <c r="D35" i="14" s="1"/>
  <c r="F36" i="14"/>
  <c r="F35" i="14" s="1"/>
  <c r="E36" i="14"/>
  <c r="E35" i="14" s="1"/>
  <c r="F33" i="14"/>
  <c r="F32" i="14" s="1"/>
  <c r="F31" i="14" s="1"/>
  <c r="E33" i="14"/>
  <c r="E32" i="14" s="1"/>
  <c r="E31" i="14" s="1"/>
  <c r="D33" i="14"/>
  <c r="D32" i="14"/>
  <c r="D31" i="14"/>
  <c r="F29" i="14"/>
  <c r="F28" i="14" s="1"/>
  <c r="F27" i="14" s="1"/>
  <c r="D29" i="14"/>
  <c r="E29" i="14"/>
  <c r="E28" i="14" s="1"/>
  <c r="E27" i="14" s="1"/>
  <c r="D28" i="14"/>
  <c r="D27" i="14" s="1"/>
  <c r="F25" i="14"/>
  <c r="F24" i="14" s="1"/>
  <c r="F23" i="14" s="1"/>
  <c r="F22" i="14" s="1"/>
  <c r="E25" i="14"/>
  <c r="D25" i="14"/>
  <c r="E24" i="14"/>
  <c r="E23" i="14" s="1"/>
  <c r="E22" i="14" s="1"/>
  <c r="D24" i="14"/>
  <c r="D23" i="14"/>
  <c r="D22" i="14" s="1"/>
  <c r="F21" i="14"/>
  <c r="F20" i="14" s="1"/>
  <c r="F19" i="14" s="1"/>
  <c r="F18" i="14" s="1"/>
  <c r="E21" i="14"/>
  <c r="E20" i="14" s="1"/>
  <c r="E19" i="14" s="1"/>
  <c r="E18" i="14" s="1"/>
  <c r="E13" i="14" s="1"/>
  <c r="D21" i="14"/>
  <c r="D20" i="14"/>
  <c r="D19" i="14" s="1"/>
  <c r="D18" i="14" s="1"/>
  <c r="D13" i="14" s="1"/>
  <c r="F16" i="14"/>
  <c r="F15" i="14" s="1"/>
  <c r="F14" i="14" s="1"/>
  <c r="E16" i="14"/>
  <c r="E15" i="14" s="1"/>
  <c r="E14" i="14" s="1"/>
  <c r="D16" i="14"/>
  <c r="D15" i="14"/>
  <c r="D14" i="14"/>
  <c r="F443" i="14" l="1"/>
  <c r="F442" i="14" s="1"/>
  <c r="F600" i="14" s="1"/>
  <c r="F159" i="14"/>
  <c r="F158" i="14" s="1"/>
  <c r="D342" i="14"/>
  <c r="D302" i="14"/>
  <c r="E255" i="14"/>
  <c r="E302" i="14"/>
  <c r="F534" i="14"/>
  <c r="D534" i="14"/>
  <c r="E534" i="14"/>
  <c r="D420" i="14"/>
  <c r="D419" i="14" s="1"/>
  <c r="D410" i="14" s="1"/>
  <c r="D279" i="14"/>
  <c r="D275" i="14" s="1"/>
  <c r="D274" i="14" s="1"/>
  <c r="F309" i="14"/>
  <c r="F52" i="14"/>
  <c r="E61" i="14"/>
  <c r="E26" i="14"/>
  <c r="E38" i="14"/>
  <c r="F26" i="14"/>
  <c r="F302" i="14"/>
  <c r="D448" i="14"/>
  <c r="E52" i="14"/>
  <c r="F61" i="14"/>
  <c r="E507" i="14"/>
  <c r="E490" i="14"/>
  <c r="F469" i="14"/>
  <c r="E234" i="14"/>
  <c r="E391" i="14"/>
  <c r="E390" i="14" s="1"/>
  <c r="F546" i="14"/>
  <c r="F545" i="14" s="1"/>
  <c r="D546" i="14"/>
  <c r="D545" i="14" s="1"/>
  <c r="E545" i="14"/>
  <c r="E525" i="14"/>
  <c r="D525" i="14"/>
  <c r="D507" i="14"/>
  <c r="F507" i="14"/>
  <c r="E495" i="14"/>
  <c r="D495" i="14"/>
  <c r="F495" i="14"/>
  <c r="F490" i="14"/>
  <c r="D490" i="14"/>
  <c r="D469" i="14"/>
  <c r="F448" i="14"/>
  <c r="F410" i="14"/>
  <c r="E410" i="14"/>
  <c r="E366" i="14"/>
  <c r="E341" i="14" s="1"/>
  <c r="F366" i="14"/>
  <c r="D334" i="14"/>
  <c r="D329" i="14" s="1"/>
  <c r="D309" i="14"/>
  <c r="F279" i="14"/>
  <c r="F275" i="14" s="1"/>
  <c r="F274" i="14" s="1"/>
  <c r="E279" i="14"/>
  <c r="E275" i="14" s="1"/>
  <c r="E274" i="14" s="1"/>
  <c r="D265" i="14"/>
  <c r="D264" i="14" s="1"/>
  <c r="D263" i="14" s="1"/>
  <c r="F234" i="14"/>
  <c r="D185" i="14"/>
  <c r="E159" i="14"/>
  <c r="E158" i="14" s="1"/>
  <c r="E153" i="14" s="1"/>
  <c r="E126" i="14"/>
  <c r="E125" i="14" s="1"/>
  <c r="F132" i="14"/>
  <c r="F126" i="14" s="1"/>
  <c r="F125" i="14" s="1"/>
  <c r="D132" i="14"/>
  <c r="D127" i="14"/>
  <c r="F103" i="14"/>
  <c r="F102" i="14" s="1"/>
  <c r="D103" i="14"/>
  <c r="D102" i="14" s="1"/>
  <c r="D79" i="14"/>
  <c r="F79" i="14"/>
  <c r="E79" i="14"/>
  <c r="D68" i="14"/>
  <c r="D61" i="14" s="1"/>
  <c r="D26" i="14"/>
  <c r="E103" i="14"/>
  <c r="E102" i="14" s="1"/>
  <c r="F185" i="14"/>
  <c r="F255" i="14"/>
  <c r="F256" i="14"/>
  <c r="F13" i="14"/>
  <c r="F38" i="14"/>
  <c r="F153" i="14"/>
  <c r="D168" i="14"/>
  <c r="D234" i="14"/>
  <c r="D38" i="14"/>
  <c r="D341" i="14"/>
  <c r="E185" i="14"/>
  <c r="D255" i="14"/>
  <c r="E309" i="14"/>
  <c r="E374" i="14"/>
  <c r="E373" i="14" s="1"/>
  <c r="D391" i="14"/>
  <c r="D390" i="14" s="1"/>
  <c r="D175" i="14"/>
  <c r="D374" i="14"/>
  <c r="D373" i="14" s="1"/>
  <c r="F391" i="14"/>
  <c r="F390" i="14" s="1"/>
  <c r="E469" i="14"/>
  <c r="E512" i="14"/>
  <c r="E448" i="14"/>
  <c r="F512" i="14"/>
  <c r="F525" i="14"/>
  <c r="D126" i="14" l="1"/>
  <c r="D125" i="14" s="1"/>
  <c r="F273" i="14"/>
  <c r="E273" i="14"/>
  <c r="F341" i="14"/>
  <c r="F462" i="14"/>
  <c r="F461" i="14" s="1"/>
  <c r="D462" i="14"/>
  <c r="D461" i="14" s="1"/>
  <c r="D273" i="14"/>
  <c r="D153" i="14"/>
  <c r="E462" i="14"/>
  <c r="E461" i="14" s="1"/>
  <c r="D600" i="14" l="1"/>
  <c r="I474" i="13"/>
  <c r="I470" i="13"/>
  <c r="I350" i="13"/>
  <c r="I336" i="13"/>
  <c r="H340" i="13"/>
  <c r="H336" i="13"/>
  <c r="E39" i="1" l="1"/>
  <c r="E40" i="1"/>
  <c r="E28" i="1"/>
  <c r="F36" i="1"/>
  <c r="E36" i="1"/>
  <c r="G450" i="13" l="1"/>
  <c r="G721" i="13"/>
  <c r="G669" i="13"/>
  <c r="G610" i="13"/>
  <c r="G554" i="13"/>
  <c r="G541" i="13"/>
  <c r="G505" i="13"/>
  <c r="G336" i="13"/>
  <c r="G232" i="13"/>
  <c r="G210" i="13"/>
  <c r="G616" i="13" l="1"/>
  <c r="G258" i="13"/>
  <c r="G221" i="13"/>
  <c r="G724" i="13"/>
  <c r="G340" i="13"/>
  <c r="H730" i="13"/>
  <c r="G730" i="13"/>
  <c r="I731" i="13"/>
  <c r="I730" i="13" s="1"/>
  <c r="H731" i="13"/>
  <c r="G731" i="13"/>
  <c r="I728" i="13"/>
  <c r="I727" i="13" s="1"/>
  <c r="H728" i="13"/>
  <c r="H727" i="13" s="1"/>
  <c r="G728" i="13"/>
  <c r="G727" i="13" s="1"/>
  <c r="I88" i="13" l="1"/>
  <c r="H88" i="13"/>
  <c r="G88" i="13"/>
  <c r="I90" i="13"/>
  <c r="H90" i="13"/>
  <c r="G90" i="13"/>
  <c r="I240" i="13" l="1"/>
  <c r="H240" i="13"/>
  <c r="G240" i="13"/>
  <c r="G802" i="13" l="1"/>
  <c r="G800" i="13"/>
  <c r="G797" i="13"/>
  <c r="G796" i="13" s="1"/>
  <c r="I788" i="13"/>
  <c r="I787" i="13" s="1"/>
  <c r="I783" i="13" s="1"/>
  <c r="H788" i="13"/>
  <c r="H787" i="13" s="1"/>
  <c r="H783" i="13" s="1"/>
  <c r="G788" i="13"/>
  <c r="G787" i="13" s="1"/>
  <c r="G785" i="13"/>
  <c r="G784" i="13" s="1"/>
  <c r="G781" i="13"/>
  <c r="G780" i="13"/>
  <c r="G779" i="13" s="1"/>
  <c r="G777" i="13"/>
  <c r="G774" i="13" s="1"/>
  <c r="G773" i="13" s="1"/>
  <c r="I777" i="13"/>
  <c r="H777" i="13"/>
  <c r="G775" i="13"/>
  <c r="I775" i="13"/>
  <c r="H775" i="13"/>
  <c r="I771" i="13"/>
  <c r="I770" i="13" s="1"/>
  <c r="I769" i="13" s="1"/>
  <c r="H771" i="13"/>
  <c r="H770" i="13" s="1"/>
  <c r="H769" i="13" s="1"/>
  <c r="G771" i="13"/>
  <c r="G770" i="13" s="1"/>
  <c r="G769" i="13" s="1"/>
  <c r="G763" i="13"/>
  <c r="G762" i="13" s="1"/>
  <c r="G761" i="13"/>
  <c r="G760" i="13"/>
  <c r="G759" i="13" s="1"/>
  <c r="G758" i="13" s="1"/>
  <c r="G756" i="13"/>
  <c r="G755" i="13" s="1"/>
  <c r="I753" i="13"/>
  <c r="I752" i="13" s="1"/>
  <c r="H753" i="13"/>
  <c r="G753" i="13"/>
  <c r="G752" i="13" s="1"/>
  <c r="H752" i="13"/>
  <c r="I750" i="13"/>
  <c r="I749" i="13" s="1"/>
  <c r="I748" i="13" s="1"/>
  <c r="H750" i="13"/>
  <c r="H749" i="13" s="1"/>
  <c r="G750" i="13"/>
  <c r="G749" i="13" s="1"/>
  <c r="G748" i="13" s="1"/>
  <c r="G746" i="13"/>
  <c r="G745" i="13" s="1"/>
  <c r="G744" i="13" s="1"/>
  <c r="I746" i="13"/>
  <c r="I745" i="13" s="1"/>
  <c r="I744" i="13" s="1"/>
  <c r="H746" i="13"/>
  <c r="H745" i="13" s="1"/>
  <c r="H744" i="13" s="1"/>
  <c r="G742" i="13"/>
  <c r="G741" i="13" s="1"/>
  <c r="G739" i="13"/>
  <c r="I739" i="13"/>
  <c r="I738" i="13" s="1"/>
  <c r="H739" i="13"/>
  <c r="H738" i="13" s="1"/>
  <c r="G738" i="13"/>
  <c r="I736" i="13"/>
  <c r="I735" i="13" s="1"/>
  <c r="H736" i="13"/>
  <c r="G736" i="13"/>
  <c r="G735" i="13" s="1"/>
  <c r="H735" i="13"/>
  <c r="G733" i="13"/>
  <c r="G725" i="13"/>
  <c r="G723" i="13"/>
  <c r="I723" i="13"/>
  <c r="I722" i="13" s="1"/>
  <c r="I721" i="13" s="1"/>
  <c r="H723" i="13"/>
  <c r="H722" i="13" s="1"/>
  <c r="H721" i="13" s="1"/>
  <c r="I718" i="13"/>
  <c r="I717" i="13" s="1"/>
  <c r="I716" i="13" s="1"/>
  <c r="I715" i="13" s="1"/>
  <c r="H718" i="13"/>
  <c r="H717" i="13" s="1"/>
  <c r="H716" i="13" s="1"/>
  <c r="H715" i="13" s="1"/>
  <c r="G718" i="13"/>
  <c r="G717" i="13" s="1"/>
  <c r="G716" i="13" s="1"/>
  <c r="G715" i="13" s="1"/>
  <c r="G711" i="13"/>
  <c r="G710" i="13" s="1"/>
  <c r="G709" i="13"/>
  <c r="G708" i="13" s="1"/>
  <c r="G707" i="13" s="1"/>
  <c r="H705" i="13"/>
  <c r="H704" i="13" s="1"/>
  <c r="H703" i="13" s="1"/>
  <c r="H702" i="13" s="1"/>
  <c r="I705" i="13"/>
  <c r="I704" i="13" s="1"/>
  <c r="I703" i="13" s="1"/>
  <c r="I702" i="13" s="1"/>
  <c r="G705" i="13"/>
  <c r="G704" i="13" s="1"/>
  <c r="G703" i="13" s="1"/>
  <c r="G702" i="13" s="1"/>
  <c r="G700" i="13"/>
  <c r="G699" i="13" s="1"/>
  <c r="G698" i="13" s="1"/>
  <c r="G697" i="13" s="1"/>
  <c r="G696" i="13" s="1"/>
  <c r="I700" i="13"/>
  <c r="I699" i="13" s="1"/>
  <c r="I698" i="13" s="1"/>
  <c r="I697" i="13" s="1"/>
  <c r="I696" i="13" s="1"/>
  <c r="H700" i="13"/>
  <c r="H699" i="13" s="1"/>
  <c r="H698" i="13" s="1"/>
  <c r="H697" i="13" s="1"/>
  <c r="H696" i="13" s="1"/>
  <c r="I694" i="13"/>
  <c r="I693" i="13" s="1"/>
  <c r="I692" i="13" s="1"/>
  <c r="H694" i="13"/>
  <c r="H693" i="13" s="1"/>
  <c r="H692" i="13" s="1"/>
  <c r="G694" i="13"/>
  <c r="G693" i="13" s="1"/>
  <c r="G692" i="13" s="1"/>
  <c r="G690" i="13"/>
  <c r="G688" i="13"/>
  <c r="G685" i="13"/>
  <c r="G684" i="13" s="1"/>
  <c r="I682" i="13"/>
  <c r="I681" i="13" s="1"/>
  <c r="H682" i="13"/>
  <c r="H681" i="13" s="1"/>
  <c r="G682" i="13"/>
  <c r="G681" i="13" s="1"/>
  <c r="I679" i="13"/>
  <c r="I678" i="13" s="1"/>
  <c r="H679" i="13"/>
  <c r="H678" i="13" s="1"/>
  <c r="G679" i="13"/>
  <c r="G678" i="13" s="1"/>
  <c r="G676" i="13"/>
  <c r="I676" i="13"/>
  <c r="H676" i="13"/>
  <c r="G674" i="13"/>
  <c r="G673" i="13" s="1"/>
  <c r="I674" i="13"/>
  <c r="I673" i="13" s="1"/>
  <c r="H674" i="13"/>
  <c r="H673" i="13" s="1"/>
  <c r="H671" i="13"/>
  <c r="I671" i="13"/>
  <c r="G671" i="13"/>
  <c r="G663" i="13"/>
  <c r="G662" i="13"/>
  <c r="G660" i="13"/>
  <c r="G659" i="13" s="1"/>
  <c r="I660" i="13"/>
  <c r="I659" i="13" s="1"/>
  <c r="H660" i="13"/>
  <c r="H659" i="13" s="1"/>
  <c r="G657" i="13"/>
  <c r="G656" i="13" s="1"/>
  <c r="I657" i="13"/>
  <c r="I656" i="13" s="1"/>
  <c r="H657" i="13"/>
  <c r="H656" i="13" s="1"/>
  <c r="G654" i="13"/>
  <c r="G653" i="13"/>
  <c r="G652" i="13" s="1"/>
  <c r="G651" i="13"/>
  <c r="G650" i="13" s="1"/>
  <c r="G648" i="13"/>
  <c r="G647" i="13" s="1"/>
  <c r="G646" i="13" s="1"/>
  <c r="G644" i="13"/>
  <c r="G643" i="13"/>
  <c r="G642" i="13" s="1"/>
  <c r="G641" i="13"/>
  <c r="G640" i="13" s="1"/>
  <c r="G639" i="13"/>
  <c r="G638" i="13" s="1"/>
  <c r="G637" i="13" s="1"/>
  <c r="G635" i="13"/>
  <c r="G633" i="13"/>
  <c r="G632" i="13"/>
  <c r="G630" i="13"/>
  <c r="G629" i="13" s="1"/>
  <c r="G623" i="13"/>
  <c r="G622" i="13" s="1"/>
  <c r="G621" i="13"/>
  <c r="G620" i="13" s="1"/>
  <c r="H615" i="13"/>
  <c r="H614" i="13" s="1"/>
  <c r="I615" i="13"/>
  <c r="I614" i="13" s="1"/>
  <c r="G615" i="13"/>
  <c r="G614" i="13" s="1"/>
  <c r="G612" i="13"/>
  <c r="G611" i="13" s="1"/>
  <c r="G605" i="13"/>
  <c r="G604" i="13" s="1"/>
  <c r="G602" i="13"/>
  <c r="G601" i="13" s="1"/>
  <c r="G599" i="13"/>
  <c r="G598" i="13" s="1"/>
  <c r="G592" i="13"/>
  <c r="G591" i="13" s="1"/>
  <c r="G590" i="13" s="1"/>
  <c r="G589" i="13" s="1"/>
  <c r="G587" i="13"/>
  <c r="G586" i="13" s="1"/>
  <c r="I587" i="13"/>
  <c r="I586" i="13" s="1"/>
  <c r="H587" i="13"/>
  <c r="H586" i="13" s="1"/>
  <c r="I585" i="13"/>
  <c r="H585" i="13"/>
  <c r="H584" i="13" s="1"/>
  <c r="H583" i="13" s="1"/>
  <c r="G585" i="13"/>
  <c r="G584" i="13" s="1"/>
  <c r="G583" i="13" s="1"/>
  <c r="I584" i="13"/>
  <c r="I583" i="13" s="1"/>
  <c r="G580" i="13"/>
  <c r="I578" i="13"/>
  <c r="H578" i="13"/>
  <c r="G578" i="13"/>
  <c r="I576" i="13"/>
  <c r="H576" i="13"/>
  <c r="G576" i="13"/>
  <c r="G571" i="13"/>
  <c r="G570" i="13" s="1"/>
  <c r="G569" i="13" s="1"/>
  <c r="G568" i="13" s="1"/>
  <c r="I571" i="13"/>
  <c r="I570" i="13" s="1"/>
  <c r="I569" i="13" s="1"/>
  <c r="I568" i="13" s="1"/>
  <c r="H571" i="13"/>
  <c r="H570" i="13" s="1"/>
  <c r="H569" i="13" s="1"/>
  <c r="H568" i="13" s="1"/>
  <c r="I565" i="13"/>
  <c r="I564" i="13" s="1"/>
  <c r="I563" i="13" s="1"/>
  <c r="H565" i="13"/>
  <c r="H564" i="13" s="1"/>
  <c r="H563" i="13" s="1"/>
  <c r="G565" i="13"/>
  <c r="G564" i="13" s="1"/>
  <c r="G563" i="13" s="1"/>
  <c r="G562" i="13"/>
  <c r="G561" i="13"/>
  <c r="I559" i="13"/>
  <c r="I558" i="13" s="1"/>
  <c r="I557" i="13" s="1"/>
  <c r="H559" i="13"/>
  <c r="H558" i="13" s="1"/>
  <c r="H557" i="13" s="1"/>
  <c r="G559" i="13"/>
  <c r="G558" i="13" s="1"/>
  <c r="G557" i="13" s="1"/>
  <c r="I553" i="13"/>
  <c r="I552" i="13" s="1"/>
  <c r="I551" i="13" s="1"/>
  <c r="I550" i="13" s="1"/>
  <c r="G553" i="13"/>
  <c r="G552" i="13" s="1"/>
  <c r="G551" i="13" s="1"/>
  <c r="G550" i="13" s="1"/>
  <c r="H553" i="13"/>
  <c r="H552" i="13" s="1"/>
  <c r="H551" i="13" s="1"/>
  <c r="H550" i="13" s="1"/>
  <c r="G549" i="13"/>
  <c r="G548" i="13" s="1"/>
  <c r="G547" i="13" s="1"/>
  <c r="G546" i="13" s="1"/>
  <c r="G545" i="13" s="1"/>
  <c r="G543" i="13"/>
  <c r="G542" i="13" s="1"/>
  <c r="I543" i="13"/>
  <c r="I542" i="13" s="1"/>
  <c r="H543" i="13"/>
  <c r="H542" i="13" s="1"/>
  <c r="I540" i="13"/>
  <c r="I539" i="13" s="1"/>
  <c r="I526" i="13" s="1"/>
  <c r="H540" i="13"/>
  <c r="H539" i="13" s="1"/>
  <c r="G540" i="13"/>
  <c r="G539" i="13" s="1"/>
  <c r="I537" i="13"/>
  <c r="I536" i="13" s="1"/>
  <c r="H537" i="13"/>
  <c r="H536" i="13" s="1"/>
  <c r="G537" i="13"/>
  <c r="G536" i="13" s="1"/>
  <c r="I534" i="13"/>
  <c r="I533" i="13" s="1"/>
  <c r="H534" i="13"/>
  <c r="H533" i="13" s="1"/>
  <c r="G534" i="13"/>
  <c r="G533" i="13" s="1"/>
  <c r="I531" i="13"/>
  <c r="I530" i="13" s="1"/>
  <c r="H531" i="13"/>
  <c r="H530" i="13" s="1"/>
  <c r="G531" i="13"/>
  <c r="G530" i="13" s="1"/>
  <c r="G528" i="13"/>
  <c r="G527" i="13" s="1"/>
  <c r="G522" i="13"/>
  <c r="G521" i="13" s="1"/>
  <c r="I522" i="13"/>
  <c r="I521" i="13" s="1"/>
  <c r="H522" i="13"/>
  <c r="H521" i="13" s="1"/>
  <c r="G519" i="13"/>
  <c r="G518" i="13" s="1"/>
  <c r="I519" i="13"/>
  <c r="I518" i="13" s="1"/>
  <c r="H519" i="13"/>
  <c r="H518" i="13" s="1"/>
  <c r="I516" i="13"/>
  <c r="I515" i="13" s="1"/>
  <c r="H516" i="13"/>
  <c r="H515" i="13" s="1"/>
  <c r="G516" i="13"/>
  <c r="G515" i="13" s="1"/>
  <c r="G513" i="13"/>
  <c r="G512" i="13" s="1"/>
  <c r="I513" i="13"/>
  <c r="I512" i="13" s="1"/>
  <c r="H513" i="13"/>
  <c r="H512" i="13" s="1"/>
  <c r="G510" i="13"/>
  <c r="G509" i="13" s="1"/>
  <c r="I510" i="13"/>
  <c r="I509" i="13" s="1"/>
  <c r="H510" i="13"/>
  <c r="H509" i="13" s="1"/>
  <c r="G507" i="13"/>
  <c r="G506" i="13" s="1"/>
  <c r="I504" i="13"/>
  <c r="I503" i="13" s="1"/>
  <c r="H504" i="13"/>
  <c r="H503" i="13" s="1"/>
  <c r="G504" i="13"/>
  <c r="G503" i="13" s="1"/>
  <c r="I500" i="13"/>
  <c r="I499" i="13" s="1"/>
  <c r="I498" i="13" s="1"/>
  <c r="H500" i="13"/>
  <c r="H499" i="13" s="1"/>
  <c r="H498" i="13" s="1"/>
  <c r="H497" i="13" s="1"/>
  <c r="H496" i="13" s="1"/>
  <c r="G500" i="13"/>
  <c r="G499" i="13"/>
  <c r="G498" i="13"/>
  <c r="G497" i="13" s="1"/>
  <c r="G496" i="13" s="1"/>
  <c r="I497" i="13"/>
  <c r="I496" i="13" s="1"/>
  <c r="G492" i="13"/>
  <c r="G491" i="13" s="1"/>
  <c r="G490" i="13" s="1"/>
  <c r="G489" i="13"/>
  <c r="G488" i="13" s="1"/>
  <c r="G486" i="13"/>
  <c r="G485" i="13" s="1"/>
  <c r="G484" i="13" s="1"/>
  <c r="G483" i="13"/>
  <c r="G482" i="13"/>
  <c r="G481" i="13" s="1"/>
  <c r="G480" i="13" s="1"/>
  <c r="G479" i="13" s="1"/>
  <c r="I477" i="13"/>
  <c r="I476" i="13" s="1"/>
  <c r="I475" i="13" s="1"/>
  <c r="H477" i="13"/>
  <c r="H476" i="13" s="1"/>
  <c r="H475" i="13" s="1"/>
  <c r="G477" i="13"/>
  <c r="G476" i="13" s="1"/>
  <c r="G475" i="13" s="1"/>
  <c r="H473" i="13"/>
  <c r="H472" i="13" s="1"/>
  <c r="H471" i="13" s="1"/>
  <c r="G473" i="13"/>
  <c r="G472" i="13" s="1"/>
  <c r="G471" i="13" s="1"/>
  <c r="I473" i="13"/>
  <c r="I472" i="13" s="1"/>
  <c r="I471" i="13" s="1"/>
  <c r="I469" i="13"/>
  <c r="I468" i="13" s="1"/>
  <c r="I467" i="13" s="1"/>
  <c r="H469" i="13"/>
  <c r="H468" i="13" s="1"/>
  <c r="H467" i="13" s="1"/>
  <c r="G469" i="13"/>
  <c r="G468" i="13" s="1"/>
  <c r="G467" i="13" s="1"/>
  <c r="I465" i="13"/>
  <c r="I464" i="13" s="1"/>
  <c r="I463" i="13" s="1"/>
  <c r="H465" i="13"/>
  <c r="H464" i="13" s="1"/>
  <c r="H463" i="13" s="1"/>
  <c r="G465" i="13"/>
  <c r="G464" i="13" s="1"/>
  <c r="G463" i="13" s="1"/>
  <c r="I461" i="13"/>
  <c r="I460" i="13" s="1"/>
  <c r="I459" i="13" s="1"/>
  <c r="H461" i="13"/>
  <c r="H460" i="13" s="1"/>
  <c r="H459" i="13" s="1"/>
  <c r="G461" i="13"/>
  <c r="G460" i="13" s="1"/>
  <c r="G459" i="13" s="1"/>
  <c r="I455" i="13"/>
  <c r="H455" i="13"/>
  <c r="G455" i="13"/>
  <c r="G453" i="13"/>
  <c r="I449" i="13"/>
  <c r="H449" i="13"/>
  <c r="G449" i="13"/>
  <c r="I447" i="13"/>
  <c r="H447" i="13"/>
  <c r="G447" i="13"/>
  <c r="G442" i="13"/>
  <c r="G441" i="13" s="1"/>
  <c r="I439" i="13"/>
  <c r="I438" i="13" s="1"/>
  <c r="I437" i="13" s="1"/>
  <c r="I436" i="13" s="1"/>
  <c r="H439" i="13"/>
  <c r="H438" i="13" s="1"/>
  <c r="H437" i="13" s="1"/>
  <c r="H436" i="13" s="1"/>
  <c r="G439" i="13"/>
  <c r="G438" i="13" s="1"/>
  <c r="I434" i="13"/>
  <c r="I433" i="13" s="1"/>
  <c r="H434" i="13"/>
  <c r="H433" i="13" s="1"/>
  <c r="G434" i="13"/>
  <c r="G433" i="13" s="1"/>
  <c r="I431" i="13"/>
  <c r="I430" i="13" s="1"/>
  <c r="I429" i="13" s="1"/>
  <c r="H431" i="13"/>
  <c r="H430" i="13" s="1"/>
  <c r="H429" i="13" s="1"/>
  <c r="G431" i="13"/>
  <c r="G430" i="13"/>
  <c r="G429" i="13" s="1"/>
  <c r="I427" i="13"/>
  <c r="I426" i="13" s="1"/>
  <c r="I425" i="13" s="1"/>
  <c r="I424" i="13" s="1"/>
  <c r="H427" i="13"/>
  <c r="H426" i="13" s="1"/>
  <c r="H425" i="13" s="1"/>
  <c r="H424" i="13" s="1"/>
  <c r="G427" i="13"/>
  <c r="G426" i="13" s="1"/>
  <c r="G425" i="13" s="1"/>
  <c r="G424" i="13"/>
  <c r="I422" i="13"/>
  <c r="I421" i="13" s="1"/>
  <c r="I420" i="13" s="1"/>
  <c r="H422" i="13"/>
  <c r="H421" i="13" s="1"/>
  <c r="H420" i="13" s="1"/>
  <c r="G422" i="13"/>
  <c r="G421" i="13" s="1"/>
  <c r="G420" i="13" s="1"/>
  <c r="I418" i="13"/>
  <c r="I417" i="13" s="1"/>
  <c r="I416" i="13" s="1"/>
  <c r="G418" i="13"/>
  <c r="H418" i="13"/>
  <c r="H417" i="13" s="1"/>
  <c r="H416" i="13" s="1"/>
  <c r="G417" i="13"/>
  <c r="G416" i="13" s="1"/>
  <c r="G414" i="13"/>
  <c r="I414" i="13"/>
  <c r="H414" i="13"/>
  <c r="I413" i="13"/>
  <c r="I412" i="13" s="1"/>
  <c r="H413" i="13"/>
  <c r="G413" i="13"/>
  <c r="G412" i="13" s="1"/>
  <c r="H412" i="13"/>
  <c r="H411" i="13" s="1"/>
  <c r="H408" i="13" s="1"/>
  <c r="G407" i="13"/>
  <c r="G406" i="13"/>
  <c r="G405" i="13" s="1"/>
  <c r="I402" i="13"/>
  <c r="I401" i="13" s="1"/>
  <c r="I400" i="13" s="1"/>
  <c r="H402" i="13"/>
  <c r="H401" i="13" s="1"/>
  <c r="H400" i="13" s="1"/>
  <c r="G402" i="13"/>
  <c r="G401" i="13" s="1"/>
  <c r="G400" i="13" s="1"/>
  <c r="G397" i="13"/>
  <c r="G396" i="13" s="1"/>
  <c r="G395" i="13" s="1"/>
  <c r="G394" i="13" s="1"/>
  <c r="I397" i="13"/>
  <c r="I396" i="13" s="1"/>
  <c r="I395" i="13" s="1"/>
  <c r="I394" i="13" s="1"/>
  <c r="H397" i="13"/>
  <c r="H396" i="13" s="1"/>
  <c r="H395" i="13" s="1"/>
  <c r="H394" i="13" s="1"/>
  <c r="I392" i="13"/>
  <c r="I391" i="13" s="1"/>
  <c r="I390" i="13" s="1"/>
  <c r="H392" i="13"/>
  <c r="H391" i="13" s="1"/>
  <c r="H390" i="13" s="1"/>
  <c r="G392" i="13"/>
  <c r="G391" i="13"/>
  <c r="G390" i="13"/>
  <c r="I388" i="13"/>
  <c r="H388" i="13"/>
  <c r="G388" i="13"/>
  <c r="I386" i="13"/>
  <c r="H386" i="13"/>
  <c r="G386" i="13"/>
  <c r="I385" i="13"/>
  <c r="I384" i="13" s="1"/>
  <c r="I383" i="13" s="1"/>
  <c r="I382" i="13" s="1"/>
  <c r="H385" i="13"/>
  <c r="H384" i="13" s="1"/>
  <c r="H383" i="13" s="1"/>
  <c r="G385" i="13"/>
  <c r="G384" i="13"/>
  <c r="G383" i="13" s="1"/>
  <c r="G382" i="13" s="1"/>
  <c r="H382" i="13"/>
  <c r="G380" i="13"/>
  <c r="G379" i="13" s="1"/>
  <c r="G378" i="13" s="1"/>
  <c r="G377" i="13" s="1"/>
  <c r="I380" i="13"/>
  <c r="I379" i="13" s="1"/>
  <c r="I378" i="13" s="1"/>
  <c r="H380" i="13"/>
  <c r="H379" i="13" s="1"/>
  <c r="H378" i="13" s="1"/>
  <c r="I373" i="13"/>
  <c r="I372" i="13" s="1"/>
  <c r="I371" i="13" s="1"/>
  <c r="I370" i="13" s="1"/>
  <c r="H373" i="13"/>
  <c r="H372" i="13" s="1"/>
  <c r="H371" i="13" s="1"/>
  <c r="H370" i="13" s="1"/>
  <c r="G373" i="13"/>
  <c r="G372" i="13"/>
  <c r="G371" i="13" s="1"/>
  <c r="G370" i="13" s="1"/>
  <c r="I368" i="13"/>
  <c r="I367" i="13" s="1"/>
  <c r="I366" i="13" s="1"/>
  <c r="H368" i="13"/>
  <c r="H367" i="13" s="1"/>
  <c r="H366" i="13" s="1"/>
  <c r="G368" i="13"/>
  <c r="G367" i="13" s="1"/>
  <c r="G366" i="13" s="1"/>
  <c r="I364" i="13"/>
  <c r="I363" i="13" s="1"/>
  <c r="I362" i="13" s="1"/>
  <c r="H364" i="13"/>
  <c r="H363" i="13" s="1"/>
  <c r="H362" i="13" s="1"/>
  <c r="G364" i="13"/>
  <c r="G363" i="13"/>
  <c r="G362" i="13" s="1"/>
  <c r="I361" i="13"/>
  <c r="I360" i="13" s="1"/>
  <c r="I359" i="13" s="1"/>
  <c r="I358" i="13" s="1"/>
  <c r="H361" i="13"/>
  <c r="G361" i="13"/>
  <c r="H360" i="13"/>
  <c r="H359" i="13" s="1"/>
  <c r="H358" i="13" s="1"/>
  <c r="G360" i="13"/>
  <c r="G359" i="13" s="1"/>
  <c r="G358" i="13"/>
  <c r="I355" i="13"/>
  <c r="I354" i="13" s="1"/>
  <c r="I353" i="13" s="1"/>
  <c r="I352" i="13" s="1"/>
  <c r="H355" i="13"/>
  <c r="H354" i="13" s="1"/>
  <c r="H353" i="13" s="1"/>
  <c r="H352" i="13" s="1"/>
  <c r="G355" i="13"/>
  <c r="G354" i="13"/>
  <c r="G353" i="13" s="1"/>
  <c r="G352" i="13" s="1"/>
  <c r="I349" i="13"/>
  <c r="I348" i="13" s="1"/>
  <c r="I347" i="13" s="1"/>
  <c r="I346" i="13" s="1"/>
  <c r="H349" i="13"/>
  <c r="H348" i="13" s="1"/>
  <c r="H347" i="13" s="1"/>
  <c r="H346" i="13" s="1"/>
  <c r="G349" i="13"/>
  <c r="G348" i="13"/>
  <c r="G347" i="13" s="1"/>
  <c r="G346" i="13" s="1"/>
  <c r="G344" i="13"/>
  <c r="G343" i="13" s="1"/>
  <c r="G342" i="13"/>
  <c r="G341" i="13" s="1"/>
  <c r="I339" i="13"/>
  <c r="I338" i="13" s="1"/>
  <c r="I337" i="13" s="1"/>
  <c r="H339" i="13"/>
  <c r="H338" i="13" s="1"/>
  <c r="H337" i="13" s="1"/>
  <c r="G339" i="13"/>
  <c r="G338" i="13" s="1"/>
  <c r="G337" i="13" s="1"/>
  <c r="I335" i="13"/>
  <c r="I334" i="13" s="1"/>
  <c r="I330" i="13" s="1"/>
  <c r="G335" i="13"/>
  <c r="G334" i="13" s="1"/>
  <c r="H335" i="13"/>
  <c r="H334" i="13" s="1"/>
  <c r="H330" i="13" s="1"/>
  <c r="G332" i="13"/>
  <c r="G331" i="13" s="1"/>
  <c r="G328" i="13"/>
  <c r="G327" i="13" s="1"/>
  <c r="G325" i="13"/>
  <c r="G324" i="13" s="1"/>
  <c r="G321" i="13"/>
  <c r="G320" i="13" s="1"/>
  <c r="G319" i="13" s="1"/>
  <c r="I317" i="13"/>
  <c r="I316" i="13" s="1"/>
  <c r="I315" i="13" s="1"/>
  <c r="I314" i="13" s="1"/>
  <c r="H317" i="13"/>
  <c r="H316" i="13" s="1"/>
  <c r="H315" i="13" s="1"/>
  <c r="H314" i="13" s="1"/>
  <c r="G317" i="13"/>
  <c r="G316" i="13"/>
  <c r="G315" i="13" s="1"/>
  <c r="G314" i="13" s="1"/>
  <c r="G312" i="13"/>
  <c r="G311" i="13" s="1"/>
  <c r="I308" i="13"/>
  <c r="I307" i="13" s="1"/>
  <c r="I303" i="13" s="1"/>
  <c r="I302" i="13" s="1"/>
  <c r="I301" i="13" s="1"/>
  <c r="H308" i="13"/>
  <c r="H307" i="13" s="1"/>
  <c r="H303" i="13" s="1"/>
  <c r="H302" i="13" s="1"/>
  <c r="H301" i="13" s="1"/>
  <c r="G308" i="13"/>
  <c r="G307" i="13" s="1"/>
  <c r="G303" i="13" s="1"/>
  <c r="G302" i="13" s="1"/>
  <c r="G301" i="13" s="1"/>
  <c r="I305" i="13"/>
  <c r="I304" i="13" s="1"/>
  <c r="H305" i="13"/>
  <c r="H304" i="13" s="1"/>
  <c r="G305" i="13"/>
  <c r="G304" i="13" s="1"/>
  <c r="I298" i="13"/>
  <c r="I297" i="13" s="1"/>
  <c r="I296" i="13" s="1"/>
  <c r="H298" i="13"/>
  <c r="H297" i="13" s="1"/>
  <c r="H296" i="13" s="1"/>
  <c r="G298" i="13"/>
  <c r="G297" i="13" s="1"/>
  <c r="G296" i="13" s="1"/>
  <c r="I293" i="13"/>
  <c r="I292" i="13" s="1"/>
  <c r="I291" i="13" s="1"/>
  <c r="H293" i="13"/>
  <c r="H292" i="13" s="1"/>
  <c r="H291" i="13" s="1"/>
  <c r="G293" i="13"/>
  <c r="G292" i="13" s="1"/>
  <c r="G291" i="13" s="1"/>
  <c r="G289" i="13"/>
  <c r="G288" i="13"/>
  <c r="G287" i="13" s="1"/>
  <c r="I285" i="13"/>
  <c r="I284" i="13" s="1"/>
  <c r="I283" i="13" s="1"/>
  <c r="H285" i="13"/>
  <c r="H284" i="13" s="1"/>
  <c r="H283" i="13" s="1"/>
  <c r="G285" i="13"/>
  <c r="G284" i="13" s="1"/>
  <c r="G283" i="13" s="1"/>
  <c r="G282" i="13" s="1"/>
  <c r="G280" i="13"/>
  <c r="G279" i="13"/>
  <c r="G277" i="13"/>
  <c r="G276" i="13" s="1"/>
  <c r="G275" i="13" s="1"/>
  <c r="G273" i="13"/>
  <c r="G272" i="13"/>
  <c r="G271" i="13" s="1"/>
  <c r="I269" i="13"/>
  <c r="I268" i="13" s="1"/>
  <c r="I267" i="13" s="1"/>
  <c r="H269" i="13"/>
  <c r="H268" i="13" s="1"/>
  <c r="H267" i="13" s="1"/>
  <c r="G269" i="13"/>
  <c r="G268" i="13"/>
  <c r="G267" i="13" s="1"/>
  <c r="G265" i="13"/>
  <c r="I265" i="13"/>
  <c r="H265" i="13"/>
  <c r="G263" i="13"/>
  <c r="G262" i="13" s="1"/>
  <c r="I263" i="13"/>
  <c r="I262" i="13" s="1"/>
  <c r="H263" i="13"/>
  <c r="H262" i="13" s="1"/>
  <c r="G260" i="13"/>
  <c r="G259" i="13" s="1"/>
  <c r="I260" i="13"/>
  <c r="I259" i="13" s="1"/>
  <c r="H260" i="13"/>
  <c r="H259" i="13" s="1"/>
  <c r="G257" i="13"/>
  <c r="I257" i="13"/>
  <c r="H257" i="13"/>
  <c r="H256" i="13"/>
  <c r="I254" i="13"/>
  <c r="I253" i="13" s="1"/>
  <c r="H254" i="13"/>
  <c r="H253" i="13" s="1"/>
  <c r="G254" i="13"/>
  <c r="G253" i="13" s="1"/>
  <c r="G249" i="13"/>
  <c r="G248" i="13"/>
  <c r="G247" i="13"/>
  <c r="G246" i="13" s="1"/>
  <c r="G238" i="13"/>
  <c r="I238" i="13"/>
  <c r="H238" i="13"/>
  <c r="H231" i="13"/>
  <c r="I231" i="13"/>
  <c r="G231" i="13"/>
  <c r="G229" i="13"/>
  <c r="G228" i="13" s="1"/>
  <c r="I229" i="13"/>
  <c r="I228" i="13" s="1"/>
  <c r="H229" i="13"/>
  <c r="H228" i="13" s="1"/>
  <c r="G226" i="13"/>
  <c r="G225" i="13"/>
  <c r="I223" i="13"/>
  <c r="I222" i="13" s="1"/>
  <c r="H223" i="13"/>
  <c r="H222" i="13" s="1"/>
  <c r="G223" i="13"/>
  <c r="G222" i="13" s="1"/>
  <c r="I220" i="13"/>
  <c r="H220" i="13"/>
  <c r="G220" i="13"/>
  <c r="G217" i="13"/>
  <c r="G216" i="13" s="1"/>
  <c r="I217" i="13"/>
  <c r="I216" i="13" s="1"/>
  <c r="H217" i="13"/>
  <c r="H216" i="13" s="1"/>
  <c r="I213" i="13"/>
  <c r="I212" i="13" s="1"/>
  <c r="I211" i="13" s="1"/>
  <c r="H213" i="13"/>
  <c r="H212" i="13" s="1"/>
  <c r="H211" i="13" s="1"/>
  <c r="G213" i="13"/>
  <c r="G212" i="13" s="1"/>
  <c r="G211" i="13" s="1"/>
  <c r="H209" i="13"/>
  <c r="H208" i="13" s="1"/>
  <c r="H207" i="13" s="1"/>
  <c r="G209" i="13"/>
  <c r="G208" i="13" s="1"/>
  <c r="G207" i="13" s="1"/>
  <c r="I209" i="13"/>
  <c r="I208" i="13" s="1"/>
  <c r="I207" i="13" s="1"/>
  <c r="I205" i="13"/>
  <c r="I204" i="13" s="1"/>
  <c r="I203" i="13" s="1"/>
  <c r="H205" i="13"/>
  <c r="H204" i="13" s="1"/>
  <c r="H203" i="13" s="1"/>
  <c r="G205" i="13"/>
  <c r="G204" i="13" s="1"/>
  <c r="G203" i="13" s="1"/>
  <c r="I201" i="13"/>
  <c r="I200" i="13" s="1"/>
  <c r="H201" i="13"/>
  <c r="H200" i="13" s="1"/>
  <c r="G201" i="13"/>
  <c r="G200" i="13" s="1"/>
  <c r="I198" i="13"/>
  <c r="I197" i="13" s="1"/>
  <c r="I196" i="13" s="1"/>
  <c r="H198" i="13"/>
  <c r="H197" i="13" s="1"/>
  <c r="H196" i="13" s="1"/>
  <c r="G198" i="13"/>
  <c r="G197" i="13" s="1"/>
  <c r="G196" i="13" s="1"/>
  <c r="I193" i="13"/>
  <c r="I192" i="13" s="1"/>
  <c r="I191" i="13" s="1"/>
  <c r="I190" i="13" s="1"/>
  <c r="I189" i="13" s="1"/>
  <c r="H193" i="13"/>
  <c r="H192" i="13" s="1"/>
  <c r="H191" i="13" s="1"/>
  <c r="H190" i="13" s="1"/>
  <c r="H189" i="13" s="1"/>
  <c r="G193" i="13"/>
  <c r="G192" i="13" s="1"/>
  <c r="G191" i="13" s="1"/>
  <c r="G190" i="13" s="1"/>
  <c r="G189" i="13" s="1"/>
  <c r="G187" i="13"/>
  <c r="G186" i="13" s="1"/>
  <c r="G184" i="13"/>
  <c r="G182" i="13"/>
  <c r="I182" i="13"/>
  <c r="I181" i="13" s="1"/>
  <c r="I180" i="13" s="1"/>
  <c r="I179" i="13" s="1"/>
  <c r="H182" i="13"/>
  <c r="H181" i="13" s="1"/>
  <c r="H180" i="13" s="1"/>
  <c r="H179" i="13" s="1"/>
  <c r="G177" i="13"/>
  <c r="G176" i="13"/>
  <c r="G175" i="13"/>
  <c r="G174" i="13" s="1"/>
  <c r="H172" i="13"/>
  <c r="H171" i="13" s="1"/>
  <c r="H170" i="13" s="1"/>
  <c r="H169" i="13" s="1"/>
  <c r="G172" i="13"/>
  <c r="G171" i="13" s="1"/>
  <c r="G170" i="13" s="1"/>
  <c r="G169" i="13" s="1"/>
  <c r="I172" i="13"/>
  <c r="I171" i="13" s="1"/>
  <c r="I170" i="13" s="1"/>
  <c r="I169" i="13" s="1"/>
  <c r="I167" i="13"/>
  <c r="I166" i="13" s="1"/>
  <c r="I165" i="13" s="1"/>
  <c r="H167" i="13"/>
  <c r="H166" i="13" s="1"/>
  <c r="H165" i="13" s="1"/>
  <c r="G167" i="13"/>
  <c r="G166" i="13" s="1"/>
  <c r="G165" i="13" s="1"/>
  <c r="I163" i="13"/>
  <c r="I162" i="13" s="1"/>
  <c r="I161" i="13" s="1"/>
  <c r="H163" i="13"/>
  <c r="H162" i="13" s="1"/>
  <c r="H161" i="13" s="1"/>
  <c r="G163" i="13"/>
  <c r="G162" i="13" s="1"/>
  <c r="G161" i="13" s="1"/>
  <c r="G159" i="13"/>
  <c r="I159" i="13"/>
  <c r="I158" i="13" s="1"/>
  <c r="I157" i="13" s="1"/>
  <c r="H159" i="13"/>
  <c r="H158" i="13" s="1"/>
  <c r="H157" i="13" s="1"/>
  <c r="G158" i="13"/>
  <c r="G157" i="13" s="1"/>
  <c r="G151" i="13"/>
  <c r="G150" i="13" s="1"/>
  <c r="G149" i="13"/>
  <c r="I147" i="13"/>
  <c r="I144" i="13" s="1"/>
  <c r="I143" i="13" s="1"/>
  <c r="H147" i="13"/>
  <c r="H144" i="13" s="1"/>
  <c r="H143" i="13" s="1"/>
  <c r="G147" i="13"/>
  <c r="G144" i="13" s="1"/>
  <c r="G143" i="13" s="1"/>
  <c r="I145" i="13"/>
  <c r="H145" i="13"/>
  <c r="G145" i="13"/>
  <c r="I140" i="13"/>
  <c r="I139" i="13" s="1"/>
  <c r="I138" i="13" s="1"/>
  <c r="I137" i="13" s="1"/>
  <c r="H140" i="13"/>
  <c r="H139" i="13" s="1"/>
  <c r="H138" i="13" s="1"/>
  <c r="H137" i="13" s="1"/>
  <c r="G140" i="13"/>
  <c r="G139" i="13" s="1"/>
  <c r="G138" i="13" s="1"/>
  <c r="G137" i="13" s="1"/>
  <c r="G135" i="13"/>
  <c r="G134" i="13"/>
  <c r="G133" i="13"/>
  <c r="G132" i="13" s="1"/>
  <c r="G129" i="13"/>
  <c r="G128" i="13"/>
  <c r="G127" i="13" s="1"/>
  <c r="G126" i="13" s="1"/>
  <c r="G124" i="13"/>
  <c r="G123" i="13"/>
  <c r="G122" i="13" s="1"/>
  <c r="G121" i="13" s="1"/>
  <c r="G120" i="13" s="1"/>
  <c r="I118" i="13"/>
  <c r="I117" i="13" s="1"/>
  <c r="H118" i="13"/>
  <c r="H117" i="13" s="1"/>
  <c r="G118" i="13"/>
  <c r="G117" i="13" s="1"/>
  <c r="G115" i="13"/>
  <c r="G114" i="13" s="1"/>
  <c r="G113" i="13" s="1"/>
  <c r="H111" i="13"/>
  <c r="G111" i="13"/>
  <c r="I111" i="13"/>
  <c r="I109" i="13"/>
  <c r="H109" i="13"/>
  <c r="G109" i="13"/>
  <c r="G106" i="13"/>
  <c r="G105" i="13" s="1"/>
  <c r="G103" i="13"/>
  <c r="G102" i="13" s="1"/>
  <c r="I103" i="13"/>
  <c r="I102" i="13" s="1"/>
  <c r="H103" i="13"/>
  <c r="H102" i="13" s="1"/>
  <c r="I100" i="13"/>
  <c r="H100" i="13"/>
  <c r="G100" i="13"/>
  <c r="H98" i="13"/>
  <c r="I98" i="13"/>
  <c r="G98" i="13"/>
  <c r="I95" i="13"/>
  <c r="H95" i="13"/>
  <c r="G95" i="13"/>
  <c r="I93" i="13"/>
  <c r="G93" i="13"/>
  <c r="H93" i="13"/>
  <c r="H92" i="13" s="1"/>
  <c r="I86" i="13"/>
  <c r="I85" i="13" s="1"/>
  <c r="H86" i="13"/>
  <c r="H85" i="13" s="1"/>
  <c r="G86" i="13"/>
  <c r="G85" i="13" s="1"/>
  <c r="I83" i="13"/>
  <c r="H83" i="13"/>
  <c r="G83" i="13"/>
  <c r="I81" i="13"/>
  <c r="G81" i="13"/>
  <c r="H81" i="13"/>
  <c r="H78" i="13"/>
  <c r="I78" i="13"/>
  <c r="G78" i="13"/>
  <c r="I76" i="13"/>
  <c r="I75" i="13" s="1"/>
  <c r="H76" i="13"/>
  <c r="G76" i="13"/>
  <c r="I73" i="13"/>
  <c r="H73" i="13"/>
  <c r="G73" i="13"/>
  <c r="I71" i="13"/>
  <c r="H71" i="13"/>
  <c r="G71" i="13"/>
  <c r="I69" i="13"/>
  <c r="H69" i="13"/>
  <c r="G69" i="13"/>
  <c r="I63" i="13"/>
  <c r="I62" i="13" s="1"/>
  <c r="H63" i="13"/>
  <c r="H62" i="13" s="1"/>
  <c r="G63" i="13"/>
  <c r="G62" i="13" s="1"/>
  <c r="G60" i="13"/>
  <c r="G59" i="13"/>
  <c r="I55" i="13"/>
  <c r="I54" i="13" s="1"/>
  <c r="I53" i="13" s="1"/>
  <c r="I52" i="13" s="1"/>
  <c r="I51" i="13" s="1"/>
  <c r="I44" i="13" s="1"/>
  <c r="I43" i="13" s="1"/>
  <c r="H55" i="13"/>
  <c r="H54" i="13" s="1"/>
  <c r="H53" i="13" s="1"/>
  <c r="H52" i="13" s="1"/>
  <c r="H51" i="13" s="1"/>
  <c r="H44" i="13" s="1"/>
  <c r="H43" i="13" s="1"/>
  <c r="G55" i="13"/>
  <c r="G54" i="13"/>
  <c r="G53" i="13" s="1"/>
  <c r="G52" i="13" s="1"/>
  <c r="G51" i="13" s="1"/>
  <c r="G44" i="13" s="1"/>
  <c r="G43" i="13" s="1"/>
  <c r="I49" i="13"/>
  <c r="I48" i="13" s="1"/>
  <c r="I47" i="13" s="1"/>
  <c r="I46" i="13" s="1"/>
  <c r="I45" i="13" s="1"/>
  <c r="H49" i="13"/>
  <c r="H48" i="13" s="1"/>
  <c r="H47" i="13" s="1"/>
  <c r="H46" i="13" s="1"/>
  <c r="H45" i="13" s="1"/>
  <c r="G49" i="13"/>
  <c r="G48" i="13"/>
  <c r="G47" i="13" s="1"/>
  <c r="G46" i="13" s="1"/>
  <c r="G45" i="13" s="1"/>
  <c r="G41" i="13"/>
  <c r="G40" i="13" s="1"/>
  <c r="G39" i="13" s="1"/>
  <c r="G38" i="13" s="1"/>
  <c r="I36" i="13"/>
  <c r="I35" i="13" s="1"/>
  <c r="I34" i="13" s="1"/>
  <c r="I33" i="13" s="1"/>
  <c r="I32" i="13" s="1"/>
  <c r="H36" i="13"/>
  <c r="H35" i="13" s="1"/>
  <c r="H34" i="13" s="1"/>
  <c r="H33" i="13" s="1"/>
  <c r="H32" i="13" s="1"/>
  <c r="G36" i="13"/>
  <c r="G35" i="13" s="1"/>
  <c r="G34" i="13" s="1"/>
  <c r="G33" i="13" s="1"/>
  <c r="G32" i="13" s="1"/>
  <c r="G31" i="13"/>
  <c r="G30" i="13"/>
  <c r="G29" i="13" s="1"/>
  <c r="G28" i="13" s="1"/>
  <c r="G27" i="13" s="1"/>
  <c r="G26" i="13" s="1"/>
  <c r="I24" i="13"/>
  <c r="H24" i="13"/>
  <c r="G24" i="13"/>
  <c r="I22" i="13"/>
  <c r="H22" i="13"/>
  <c r="G22" i="13"/>
  <c r="G21" i="13" s="1"/>
  <c r="G20" i="13" s="1"/>
  <c r="G19" i="13" s="1"/>
  <c r="G15" i="13" s="1"/>
  <c r="I18" i="13"/>
  <c r="H18" i="13"/>
  <c r="G18" i="13"/>
  <c r="I17" i="13"/>
  <c r="H17" i="13"/>
  <c r="G17" i="13"/>
  <c r="I16" i="13"/>
  <c r="H16" i="13"/>
  <c r="G16" i="13"/>
  <c r="I256" i="13" l="1"/>
  <c r="I774" i="13"/>
  <c r="I773" i="13" s="1"/>
  <c r="I768" i="13" s="1"/>
  <c r="I766" i="13" s="1"/>
  <c r="I765" i="13" s="1"/>
  <c r="H774" i="13"/>
  <c r="H773" i="13" s="1"/>
  <c r="H768" i="13" s="1"/>
  <c r="H766" i="13" s="1"/>
  <c r="H765" i="13" s="1"/>
  <c r="H446" i="13"/>
  <c r="H445" i="13" s="1"/>
  <c r="H444" i="13" s="1"/>
  <c r="I219" i="13"/>
  <c r="H219" i="13"/>
  <c r="H215" i="13" s="1"/>
  <c r="G670" i="13"/>
  <c r="G437" i="13"/>
  <c r="G436" i="13" s="1"/>
  <c r="G452" i="13"/>
  <c r="G451" i="13" s="1"/>
  <c r="G446" i="13"/>
  <c r="G445" i="13" s="1"/>
  <c r="G444" i="13" s="1"/>
  <c r="G330" i="13"/>
  <c r="G323" i="13" s="1"/>
  <c r="G310" i="13" s="1"/>
  <c r="G68" i="13"/>
  <c r="H290" i="13"/>
  <c r="I610" i="13"/>
  <c r="I609" i="13" s="1"/>
  <c r="I608" i="13" s="1"/>
  <c r="I607" i="13" s="1"/>
  <c r="I582" i="13"/>
  <c r="I581" i="13" s="1"/>
  <c r="I290" i="13"/>
  <c r="H404" i="13"/>
  <c r="H75" i="13"/>
  <c r="G75" i="13"/>
  <c r="I97" i="13"/>
  <c r="G97" i="13"/>
  <c r="I575" i="13"/>
  <c r="I574" i="13" s="1"/>
  <c r="I573" i="13" s="1"/>
  <c r="I80" i="13"/>
  <c r="H80" i="13"/>
  <c r="G80" i="13"/>
  <c r="I237" i="13"/>
  <c r="I236" i="13" s="1"/>
  <c r="I235" i="13" s="1"/>
  <c r="I234" i="13" s="1"/>
  <c r="I233" i="13" s="1"/>
  <c r="H237" i="13"/>
  <c r="H236" i="13" s="1"/>
  <c r="H235" i="13" s="1"/>
  <c r="H234" i="13" s="1"/>
  <c r="H233" i="13" s="1"/>
  <c r="G237" i="13"/>
  <c r="G236" i="13" s="1"/>
  <c r="G235" i="13" s="1"/>
  <c r="G234" i="13" s="1"/>
  <c r="G233" i="13" s="1"/>
  <c r="G783" i="13"/>
  <c r="G768" i="13" s="1"/>
  <c r="G766" i="13" s="1"/>
  <c r="G765" i="13" s="1"/>
  <c r="H748" i="13"/>
  <c r="H720" i="13" s="1"/>
  <c r="H714" i="13" s="1"/>
  <c r="H713" i="13" s="1"/>
  <c r="G722" i="13"/>
  <c r="G720" i="13" s="1"/>
  <c r="G714" i="13" s="1"/>
  <c r="G713" i="13" s="1"/>
  <c r="G687" i="13"/>
  <c r="I670" i="13"/>
  <c r="I669" i="13" s="1"/>
  <c r="I668" i="13" s="1"/>
  <c r="I667" i="13" s="1"/>
  <c r="I666" i="13" s="1"/>
  <c r="I665" i="13" s="1"/>
  <c r="G609" i="13"/>
  <c r="G608" i="13" s="1"/>
  <c r="G607" i="13" s="1"/>
  <c r="H610" i="13"/>
  <c r="H609" i="13" s="1"/>
  <c r="H608" i="13" s="1"/>
  <c r="H607" i="13" s="1"/>
  <c r="G575" i="13"/>
  <c r="G574" i="13" s="1"/>
  <c r="G573" i="13" s="1"/>
  <c r="H575" i="13"/>
  <c r="H574" i="13" s="1"/>
  <c r="H573" i="13" s="1"/>
  <c r="I556" i="13"/>
  <c r="I555" i="13" s="1"/>
  <c r="H556" i="13"/>
  <c r="H555" i="13" s="1"/>
  <c r="G556" i="13"/>
  <c r="G555" i="13" s="1"/>
  <c r="H526" i="13"/>
  <c r="H525" i="13" s="1"/>
  <c r="H524" i="13" s="1"/>
  <c r="I525" i="13"/>
  <c r="I524" i="13" s="1"/>
  <c r="I502" i="13"/>
  <c r="I501" i="13" s="1"/>
  <c r="I495" i="13" s="1"/>
  <c r="H502" i="13"/>
  <c r="H501" i="13" s="1"/>
  <c r="H495" i="13" s="1"/>
  <c r="G502" i="13"/>
  <c r="G501" i="13" s="1"/>
  <c r="G495" i="13" s="1"/>
  <c r="H458" i="13"/>
  <c r="H457" i="13" s="1"/>
  <c r="I446" i="13"/>
  <c r="I445" i="13" s="1"/>
  <c r="I444" i="13" s="1"/>
  <c r="G411" i="13"/>
  <c r="G408" i="13" s="1"/>
  <c r="I377" i="13"/>
  <c r="I376" i="13" s="1"/>
  <c r="I357" i="13"/>
  <c r="I351" i="13" s="1"/>
  <c r="H357" i="13"/>
  <c r="H351" i="13" s="1"/>
  <c r="I323" i="13"/>
  <c r="I310" i="13" s="1"/>
  <c r="G290" i="13"/>
  <c r="G256" i="13"/>
  <c r="G252" i="13" s="1"/>
  <c r="G251" i="13" s="1"/>
  <c r="I215" i="13"/>
  <c r="I195" i="13"/>
  <c r="G195" i="13"/>
  <c r="G181" i="13"/>
  <c r="I142" i="13"/>
  <c r="G142" i="13"/>
  <c r="I108" i="13"/>
  <c r="H108" i="13"/>
  <c r="H97" i="13"/>
  <c r="I92" i="13"/>
  <c r="I68" i="13"/>
  <c r="H68" i="13"/>
  <c r="I21" i="13"/>
  <c r="I20" i="13" s="1"/>
  <c r="I19" i="13" s="1"/>
  <c r="I15" i="13" s="1"/>
  <c r="I14" i="13" s="1"/>
  <c r="I13" i="13" s="1"/>
  <c r="H21" i="13"/>
  <c r="H20" i="13" s="1"/>
  <c r="H19" i="13" s="1"/>
  <c r="H15" i="13" s="1"/>
  <c r="H14" i="13" s="1"/>
  <c r="H13" i="13" s="1"/>
  <c r="G180" i="13"/>
  <c r="G179" i="13" s="1"/>
  <c r="H195" i="13"/>
  <c r="I252" i="13"/>
  <c r="I251" i="13" s="1"/>
  <c r="I245" i="13" s="1"/>
  <c r="I244" i="13" s="1"/>
  <c r="I243" i="13" s="1"/>
  <c r="G92" i="13"/>
  <c r="G14" i="13"/>
  <c r="G13" i="13" s="1"/>
  <c r="H142" i="13"/>
  <c r="G404" i="13"/>
  <c r="G357" i="13"/>
  <c r="G351" i="13" s="1"/>
  <c r="G376" i="13"/>
  <c r="G458" i="13"/>
  <c r="G457" i="13" s="1"/>
  <c r="G108" i="13"/>
  <c r="H252" i="13"/>
  <c r="H251" i="13" s="1"/>
  <c r="H245" i="13" s="1"/>
  <c r="H244" i="13" s="1"/>
  <c r="H243" i="13" s="1"/>
  <c r="H377" i="13"/>
  <c r="H376" i="13" s="1"/>
  <c r="I458" i="13"/>
  <c r="I457" i="13" s="1"/>
  <c r="I720" i="13"/>
  <c r="I714" i="13" s="1"/>
  <c r="I713" i="13" s="1"/>
  <c r="H323" i="13"/>
  <c r="H310" i="13" s="1"/>
  <c r="G219" i="13"/>
  <c r="G215" i="13" s="1"/>
  <c r="I411" i="13"/>
  <c r="I408" i="13" s="1"/>
  <c r="I404" i="13" s="1"/>
  <c r="G526" i="13"/>
  <c r="G525" i="13" s="1"/>
  <c r="G524" i="13" s="1"/>
  <c r="G582" i="13"/>
  <c r="G581" i="13" s="1"/>
  <c r="G596" i="13"/>
  <c r="G595" i="13" s="1"/>
  <c r="G594" i="13" s="1"/>
  <c r="G593" i="13" s="1"/>
  <c r="G619" i="13"/>
  <c r="G618" i="13" s="1"/>
  <c r="G617" i="13" s="1"/>
  <c r="H670" i="13"/>
  <c r="H669" i="13" s="1"/>
  <c r="H668" i="13" s="1"/>
  <c r="H667" i="13" s="1"/>
  <c r="H666" i="13" s="1"/>
  <c r="H665" i="13" s="1"/>
  <c r="G799" i="13"/>
  <c r="G795" i="13" s="1"/>
  <c r="G794" i="13" s="1"/>
  <c r="G793" i="13" s="1"/>
  <c r="G792" i="13" s="1"/>
  <c r="G791" i="13" s="1"/>
  <c r="G790" i="13" s="1"/>
  <c r="H582" i="13"/>
  <c r="H581" i="13" s="1"/>
  <c r="G628" i="13"/>
  <c r="G627" i="13" s="1"/>
  <c r="G626" i="13" s="1"/>
  <c r="G625" i="13" s="1"/>
  <c r="H712" i="13" l="1"/>
  <c r="G399" i="13"/>
  <c r="G375" i="13" s="1"/>
  <c r="G668" i="13"/>
  <c r="G667" i="13" s="1"/>
  <c r="G666" i="13" s="1"/>
  <c r="G665" i="13" s="1"/>
  <c r="H399" i="13"/>
  <c r="H375" i="13" s="1"/>
  <c r="G300" i="13"/>
  <c r="H567" i="13"/>
  <c r="I300" i="13"/>
  <c r="I567" i="13"/>
  <c r="H300" i="13"/>
  <c r="H67" i="13"/>
  <c r="H66" i="13" s="1"/>
  <c r="H65" i="13" s="1"/>
  <c r="I67" i="13"/>
  <c r="I66" i="13" s="1"/>
  <c r="I65" i="13" s="1"/>
  <c r="I131" i="13"/>
  <c r="G712" i="13"/>
  <c r="G567" i="13"/>
  <c r="I494" i="13"/>
  <c r="H494" i="13"/>
  <c r="G494" i="13"/>
  <c r="I399" i="13"/>
  <c r="I375" i="13" s="1"/>
  <c r="G245" i="13"/>
  <c r="G244" i="13" s="1"/>
  <c r="G243" i="13" s="1"/>
  <c r="H131" i="13"/>
  <c r="G131" i="13"/>
  <c r="G67" i="13"/>
  <c r="G66" i="13" s="1"/>
  <c r="G65" i="13" s="1"/>
  <c r="I712" i="13"/>
  <c r="H58" i="13" l="1"/>
  <c r="H57" i="13" s="1"/>
  <c r="H805" i="13" s="1"/>
  <c r="I58" i="13"/>
  <c r="I57" i="13" s="1"/>
  <c r="I805" i="13" s="1"/>
  <c r="G58" i="13"/>
  <c r="G57" i="13" s="1"/>
  <c r="G805" i="13" s="1"/>
  <c r="E27" i="1" l="1"/>
  <c r="D27" i="1"/>
  <c r="D28" i="1"/>
  <c r="D39" i="1"/>
  <c r="F40" i="1"/>
  <c r="F39" i="1" s="1"/>
  <c r="F28" i="1" s="1"/>
  <c r="F27" i="1" s="1"/>
  <c r="D40" i="1"/>
  <c r="D36" i="1" l="1"/>
  <c r="D29" i="1" l="1"/>
  <c r="F29" i="1"/>
  <c r="E29" i="1"/>
  <c r="F18" i="1"/>
  <c r="E18" i="1"/>
  <c r="D18" i="1"/>
  <c r="E58" i="1" l="1"/>
  <c r="F58" i="1"/>
  <c r="D58" i="1"/>
</calcChain>
</file>

<file path=xl/sharedStrings.xml><?xml version="1.0" encoding="utf-8"?>
<sst xmlns="http://schemas.openxmlformats.org/spreadsheetml/2006/main" count="10689" uniqueCount="769">
  <si>
    <t>Сумма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</si>
  <si>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</si>
  <si>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</si>
  <si>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</si>
  <si>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</si>
  <si>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</si>
  <si>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</si>
  <si>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</si>
  <si>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</si>
  <si>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</si>
  <si>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</si>
  <si>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</si>
  <si>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</si>
  <si>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</si>
  <si>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</si>
  <si>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</si>
  <si>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</si>
  <si>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</si>
  <si>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</si>
  <si>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</si>
  <si>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</si>
  <si>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</si>
  <si>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</si>
  <si>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</si>
  <si>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</si>
  <si>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</si>
  <si>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</si>
  <si>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</si>
  <si>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</si>
  <si>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</si>
  <si>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</si>
  <si>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</si>
  <si>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</si>
  <si>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</si>
  <si>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</si>
  <si>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</si>
  <si>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</si>
  <si>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</si>
  <si>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</si>
  <si>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</si>
  <si>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</si>
  <si>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</si>
  <si>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</si>
  <si>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</si>
  <si>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</si>
  <si>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</si>
  <si>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</si>
  <si>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</si>
  <si>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</si>
  <si>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</si>
  <si>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</si>
  <si>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</si>
  <si>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</si>
  <si>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</si>
  <si>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</si>
  <si>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</si>
  <si>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</si>
  <si>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</si>
  <si>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</si>
  <si>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</si>
  <si>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</si>
  <si>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</si>
  <si>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</si>
  <si>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</si>
  <si>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</si>
  <si>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</si>
  <si>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</si>
  <si>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</si>
  <si>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</si>
  <si>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</si>
  <si>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</si>
  <si>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</si>
  <si>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</si>
  <si>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</si>
  <si>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</si>
  <si>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</si>
  <si>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</si>
  <si>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</si>
  <si>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</si>
  <si>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</si>
  <si>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</si>
  <si>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</si>
  <si>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</si>
  <si>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</si>
  <si>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</si>
  <si>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</si>
  <si>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</si>
  <si>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</si>
  <si>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</si>
  <si>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</si>
  <si>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</si>
  <si>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</si>
  <si>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</si>
  <si>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</si>
  <si>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</si>
  <si>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</si>
  <si>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</si>
  <si>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</si>
  <si>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</si>
  <si>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</si>
  <si>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</si>
  <si>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</si>
  <si>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</si>
  <si>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</si>
  <si>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</si>
  <si>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</si>
  <si>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</si>
  <si>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</si>
  <si>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</si>
  <si>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</si>
  <si>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</si>
  <si>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</si>
  <si>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</si>
  <si>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</si>
  <si>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</si>
  <si>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</si>
  <si>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</si>
  <si>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</si>
  <si>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</si>
  <si>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</si>
  <si>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</si>
  <si>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</si>
  <si>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</si>
  <si>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</si>
  <si>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</si>
  <si>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</si>
  <si>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</si>
  <si>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</si>
  <si>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</si>
  <si>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</si>
  <si>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</si>
  <si>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</si>
  <si>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</si>
  <si>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</si>
  <si>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</si>
  <si>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</si>
  <si>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</si>
  <si>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</si>
  <si>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</si>
  <si>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</si>
  <si>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</si>
  <si>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</si>
  <si>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</si>
  <si>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</si>
  <si>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</si>
  <si>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</si>
  <si>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</si>
  <si>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</si>
  <si>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</si>
  <si>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</si>
  <si>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</si>
  <si>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</si>
  <si>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</si>
  <si>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</si>
  <si>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</si>
  <si>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</si>
  <si>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</si>
  <si>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</si>
  <si>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</si>
  <si>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</si>
  <si>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</si>
  <si>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</si>
  <si>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</si>
  <si>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</si>
  <si>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</si>
  <si>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</si>
  <si>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</si>
  <si>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</si>
  <si>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</si>
  <si>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</si>
  <si>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</si>
  <si>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</si>
  <si>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</si>
  <si>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</si>
  <si>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</si>
  <si>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</si>
  <si>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</si>
  <si>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</si>
  <si>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</si>
  <si>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</si>
  <si>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</si>
  <si>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</si>
  <si>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</si>
  <si>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</si>
  <si>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</si>
  <si>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</si>
  <si>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</si>
  <si>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</si>
  <si>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</si>
  <si>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</si>
  <si>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</si>
  <si>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</si>
  <si>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</si>
  <si>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</si>
  <si>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</si>
  <si>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</si>
  <si>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</si>
  <si>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</si>
  <si>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</si>
  <si>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</si>
  <si>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</si>
  <si>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</si>
  <si>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</si>
  <si>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</si>
  <si>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</si>
  <si>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</si>
  <si>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</si>
  <si>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</si>
  <si>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</si>
  <si>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</si>
  <si>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</si>
  <si>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</si>
  <si>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</si>
  <si>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</si>
  <si>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</si>
  <si>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</si>
  <si>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</si>
  <si>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</si>
  <si>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</si>
  <si>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</si>
  <si>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</si>
  <si>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</si>
  <si>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</si>
  <si>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</si>
  <si>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</si>
  <si>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</si>
  <si>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</si>
  <si>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</si>
  <si>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</si>
  <si>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</si>
  <si>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</si>
  <si>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</si>
  <si>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</si>
  <si>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</si>
  <si>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</si>
  <si>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</si>
  <si>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</si>
  <si>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</si>
  <si>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</si>
  <si>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</si>
  <si>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</si>
  <si>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</si>
  <si>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</si>
  <si>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</si>
  <si>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</si>
  <si>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</si>
  <si>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</si>
  <si>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</si>
  <si>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</si>
  <si>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</si>
  <si>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</si>
  <si>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</si>
  <si>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</si>
  <si>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</si>
  <si>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</si>
  <si>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</si>
  <si>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</si>
  <si>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</si>
  <si>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</si>
  <si>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</si>
  <si>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</si>
  <si>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</si>
  <si>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</si>
  <si>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</si>
  <si>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</si>
  <si>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</si>
  <si>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</si>
  <si>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</si>
  <si>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</si>
  <si>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</si>
  <si>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</si>
  <si>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</si>
  <si>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</si>
  <si>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</si>
  <si>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</si>
  <si>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</si>
  <si>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</si>
  <si>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</si>
  <si>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</si>
  <si>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</si>
  <si>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</si>
  <si>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</si>
  <si>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</si>
  <si>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</si>
  <si>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</si>
  <si>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</si>
  <si>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</si>
  <si>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</si>
  <si>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</si>
  <si>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</si>
  <si>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</si>
  <si>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</si>
  <si>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</si>
  <si>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</si>
  <si>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</si>
  <si>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</si>
  <si>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</si>
  <si>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</si>
  <si>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</si>
  <si>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</si>
  <si>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</si>
  <si>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</si>
  <si>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</si>
  <si>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</si>
  <si>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</si>
  <si>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</si>
  <si>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</si>
  <si>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</si>
  <si>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</si>
  <si>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</si>
  <si>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</si>
  <si>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</si>
  <si>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</si>
  <si>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</si>
  <si>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</si>
  <si>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</si>
  <si>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</si>
  <si>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</si>
  <si>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</si>
  <si>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</si>
  <si>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</si>
  <si>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</si>
  <si>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</si>
  <si>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</si>
  <si>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</si>
  <si>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</si>
  <si>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</si>
  <si>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</si>
  <si>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</si>
  <si>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</si>
  <si>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</si>
  <si>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</si>
  <si>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</si>
  <si>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</si>
  <si>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</si>
  <si>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</si>
  <si>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</si>
  <si>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</si>
  <si>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</si>
  <si>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</si>
  <si>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</si>
  <si>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</si>
  <si>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</si>
  <si>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</si>
  <si>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</si>
  <si>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</si>
  <si>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</si>
  <si>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</si>
  <si>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</si>
  <si>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</si>
  <si>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</si>
  <si>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</si>
  <si>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</si>
  <si>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</si>
  <si>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</si>
  <si>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</si>
  <si>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</si>
  <si>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</si>
  <si>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</si>
  <si>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</si>
  <si>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</si>
  <si>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</si>
  <si>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</si>
  <si>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</si>
  <si>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</si>
  <si>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</si>
  <si>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</si>
  <si>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</si>
  <si>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</si>
  <si>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</si>
  <si>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</si>
  <si>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</si>
  <si>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</si>
  <si>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</si>
  <si>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</si>
  <si>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</si>
  <si>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</si>
  <si>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</si>
  <si>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</si>
  <si>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</si>
  <si>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</si>
  <si>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</si>
  <si>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</si>
  <si>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</si>
  <si>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</si>
  <si>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</si>
  <si>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</si>
  <si>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</si>
  <si>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</si>
  <si>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</si>
  <si>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</si>
  <si>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</si>
  <si>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</si>
  <si>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</si>
  <si>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</si>
  <si>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</si>
  <si>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</si>
  <si>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</si>
  <si>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</si>
  <si>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</si>
  <si>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</si>
  <si>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</si>
  <si>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</si>
  <si>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</si>
  <si>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</si>
  <si>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</si>
  <si>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</si>
  <si>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</si>
  <si>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</si>
  <si>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</si>
  <si>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</si>
  <si>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</si>
  <si>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</si>
  <si>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</si>
  <si>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</si>
  <si>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</si>
  <si>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</si>
  <si>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</si>
  <si>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</si>
  <si>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</si>
  <si>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</si>
  <si>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</si>
  <si>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</si>
  <si>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</si>
  <si>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</si>
  <si>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</si>
  <si>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</si>
  <si>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</si>
  <si>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</si>
  <si>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</si>
  <si>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</si>
  <si>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</si>
  <si>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</si>
  <si>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</si>
  <si>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</si>
  <si>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</si>
  <si>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</si>
  <si>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</si>
  <si>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</si>
  <si>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</si>
  <si>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</si>
  <si>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</si>
  <si>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</si>
  <si>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</si>
  <si>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</si>
  <si>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</si>
  <si>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</si>
  <si>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</si>
  <si>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</si>
  <si>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</si>
  <si>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</si>
  <si>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</si>
  <si>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</si>
  <si>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</si>
  <si>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</si>
  <si>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</si>
  <si>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</si>
  <si>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</si>
  <si>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</si>
  <si>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</si>
  <si>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</si>
  <si>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</si>
  <si>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</si>
  <si>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</si>
  <si>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</si>
  <si>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</si>
  <si>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</si>
  <si>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</si>
  <si>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</si>
  <si>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</si>
  <si>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</si>
  <si>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</si>
  <si>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</si>
  <si>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</si>
  <si>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</si>
  <si>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</si>
  <si>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</si>
  <si>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</si>
  <si>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</si>
  <si>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</si>
  <si>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</si>
  <si>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</si>
  <si>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</si>
  <si>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</si>
  <si>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</si>
  <si>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</si>
  <si>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</si>
  <si>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</si>
  <si>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</si>
  <si>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</si>
  <si>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</si>
  <si>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</si>
  <si>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</si>
  <si>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</si>
  <si>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</si>
  <si>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</si>
  <si>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</si>
  <si>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</si>
  <si>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</si>
  <si>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</si>
  <si>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</si>
  <si>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</si>
  <si>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</si>
  <si>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</si>
  <si>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</si>
  <si>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</si>
  <si>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</si>
  <si>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</si>
  <si>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</si>
  <si>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</si>
  <si>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</si>
  <si>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</si>
  <si>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</si>
  <si>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</si>
  <si>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</si>
  <si>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</si>
  <si>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</si>
  <si>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</si>
  <si>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</si>
  <si>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</si>
  <si>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</si>
  <si>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</si>
  <si>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</si>
  <si>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</si>
  <si>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</si>
  <si>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</si>
  <si>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</si>
  <si>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</si>
  <si>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</si>
  <si>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</si>
  <si>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</si>
  <si>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</si>
  <si>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</si>
  <si>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</si>
  <si>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</si>
  <si>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</si>
  <si>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</si>
  <si>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</si>
  <si>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</si>
  <si>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</si>
  <si>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</si>
  <si>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</si>
  <si>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</si>
  <si>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</si>
  <si>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</si>
  <si>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</si>
  <si>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</si>
  <si>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</si>
  <si>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</si>
  <si>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</si>
  <si>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</si>
  <si>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</si>
  <si>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</si>
  <si>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</si>
  <si>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</si>
  <si>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</si>
  <si>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</si>
  <si>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</si>
  <si>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</si>
  <si>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</si>
  <si>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</si>
  <si>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</si>
  <si>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</si>
  <si>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</si>
  <si>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</si>
  <si>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</si>
  <si>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</si>
  <si>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</si>
  <si>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</si>
  <si>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</si>
  <si>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</si>
  <si>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</si>
  <si>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</si>
  <si>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</si>
  <si>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</si>
  <si>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</si>
  <si>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</si>
  <si>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</si>
  <si>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</si>
  <si>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</si>
  <si>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</si>
  <si>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</si>
  <si>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</si>
  <si>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</si>
  <si>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</si>
  <si>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</si>
  <si>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</si>
  <si>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</si>
  <si>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</si>
  <si>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</si>
  <si>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</si>
  <si>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</si>
  <si>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</si>
  <si>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</si>
  <si>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</si>
  <si>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</si>
  <si>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</si>
  <si>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</si>
  <si>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</si>
  <si>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</si>
  <si>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</si>
  <si>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</si>
  <si>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</si>
  <si>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</si>
  <si>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</si>
  <si>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</si>
  <si>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</si>
  <si>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</si>
  <si>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</si>
  <si>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</si>
  <si>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</si>
  <si>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</si>
  <si>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</si>
  <si>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</si>
  <si>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</si>
  <si>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</si>
  <si>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</si>
  <si>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</si>
  <si>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</si>
  <si>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</si>
  <si>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</si>
  <si>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</si>
  <si>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</si>
  <si>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</si>
  <si>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</si>
  <si>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</si>
  <si>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</si>
  <si>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</si>
  <si>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</si>
  <si>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</si>
  <si>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</si>
  <si>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</si>
  <si>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</si>
  <si>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</si>
  <si>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</si>
  <si>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2021 год</t>
  </si>
  <si>
    <t>Дотации  бюджетам городских округов на выравнивание бюджетной обеспеченности поселений области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</si>
  <si>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</si>
  <si>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</si>
  <si>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Дотации бюджетам  городских округов на поддержку мер по обеспечению сбалансированности бюджетов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</si>
  <si>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</si>
  <si>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</si>
  <si>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</si>
  <si>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</si>
  <si>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городских округов области на проведение мероприятий по отлову и содержанию безнадзорных животных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</si>
  <si>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</si>
  <si>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от 06 сентября 2018 года №158</t>
  </si>
  <si>
    <t>2 07 04050 04 0000 180</t>
  </si>
  <si>
    <t>Прочие безвозмездные поступления в бюджеты городских округов&lt;1&gt;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</si>
  <si>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</si>
  <si>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</si>
  <si>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</si>
  <si>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</si>
  <si>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</si>
  <si>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</si>
  <si>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</si>
  <si>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</si>
  <si>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</si>
  <si>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</si>
  <si>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</si>
  <si>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</si>
  <si>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</si>
  <si>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</si>
  <si>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</si>
  <si>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</si>
  <si>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</si>
  <si>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</si>
  <si>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</si>
  <si>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</si>
  <si>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</si>
  <si>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</si>
  <si>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</si>
  <si>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</si>
  <si>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</si>
  <si>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</si>
  <si>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</si>
  <si>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</si>
  <si>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</si>
  <si>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</si>
  <si>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</si>
  <si>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</si>
  <si>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</si>
  <si>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</si>
  <si>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</si>
  <si>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</si>
  <si>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</si>
  <si>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</si>
  <si>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</si>
  <si>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</si>
  <si>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</si>
  <si>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</si>
  <si>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</si>
  <si>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</si>
  <si>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</si>
  <si>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</si>
  <si>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</si>
  <si>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</si>
  <si>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</si>
  <si>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</si>
  <si>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</si>
  <si>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</si>
  <si>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</si>
  <si>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</si>
  <si>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>от ____________№____</t>
  </si>
  <si>
    <t xml:space="preserve">Поступление доходов в бюджет городского округа ЗАТО Михайловский </t>
  </si>
  <si>
    <t>на 2019 год и на плановый период 2020 и 2021 годов</t>
  </si>
  <si>
    <t>Код главного администратора</t>
  </si>
  <si>
    <t xml:space="preserve">Перечень главных администраторов источников финансирования дефицита бюджета городского округа ЗАТО Михайловский, закрепляемые за ними коды классификации источников финансирования дефицита бюджета  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</si>
  <si>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&lt;1&gt;</t>
  </si>
  <si>
    <t xml:space="preserve">&lt;1&gt;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</si>
  <si>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Федерации&lt;1&gt;</t>
  </si>
  <si>
    <t>НОРМАТИВЫ РАСПРЕДЕЛЕНИЯ ДОХОДОВ ОТ НАЛОГОВ, СБОРОВ И ИНЫХ ПОСТУПЛЕНИЙ В БЮДЖЕТ ГОРОДСКОГО ОКРУГА ЗАТО МИХАЙЛОВСКИЙ САРАТОВСКОЙ ОБЛАСТИ НА 2019 ГОД И НА ПЛАНОВЫЙ ПЕРИОД 2020 И 2021 ГОДОВ</t>
  </si>
  <si>
    <t>Сумма на 2020 год</t>
  </si>
  <si>
    <t>Сумма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</si>
  <si>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ЗАТО Михайловский на 2019 год и на плановый период 2020 и 2021  годов   </t>
  </si>
  <si>
    <t>от _____________№____</t>
  </si>
  <si>
    <t xml:space="preserve">Ведомственная структура расходов бюджета городского округа ЗАТО 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</si>
  <si>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городского округа ЗАТО Михайловский на 2019 год и на плановый период 2020 и 2021 годов</t>
  </si>
  <si>
    <t xml:space="preserve">Муниципальная программа  "Развитие дошкольного образования ЗАТО Михайловский Саратовской области на 2018-2020 годы"; "…на 2021-2023 годы" </t>
  </si>
  <si>
    <t xml:space="preserve">Муниципальная программа  "Развитие местного самоуправления в ЗАТО Михайловский Саратовской области на 2018-2020 годы"; "….на 2021-2023 годы" 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</si>
  <si>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</si>
  <si>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годы"; "....на 2021-2023 годы"</t>
  </si>
  <si>
    <t>Муниципальная программа «Управление имуществом ЗАТО Михайловский на 2018-2020 годы»; "….на 2021-2023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</si>
  <si>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годы"; "...на 2021-2023 годы"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</si>
  <si>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годах»; "….в 2020-2022 годах"</t>
  </si>
  <si>
    <t>Муниципальная программа "Молодежная политика и оздоровление детей ЗАТО Михайловский на 2017-2019 годы"; "…на 2020-2022 годы"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</si>
  <si>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годы"; "…на 2020-2022 годы"</t>
  </si>
  <si>
    <t>Муниципальная программа "Развитие физической культуры и спорта в ЗАТО Михайловский Саратовской области" на 2017-2019 годы"; "…..на 2020-2022 годы"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</si>
  <si>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2019-2021 годы"</t>
  </si>
  <si>
    <t>Муниципальная программа "Развитие дополнительного образования детей в ЗАТО Михайловский Саратовской области" на 2018 – 2020 годы"; "…на 2021-2023 годы"</t>
  </si>
  <si>
    <t>Муниципальная программа "Профилактика терроризма и экстремизма в ЗАТО Михайловский на 2019-2021 годы"</t>
  </si>
  <si>
    <t>Муниципальная программа "Повышение безопасности дорожного движения в ЗАТО Михайловский на 2019-2021 годы"</t>
  </si>
  <si>
    <t>Муниципальная программа  "Развитие культуры в ЗАТО Михайловский Саратовской области на 2019-2021 годы"</t>
  </si>
  <si>
    <t>Муниципальная программа   "Благоустройство территории  ЗАТО Михайловский Саратовской области на 2019-2021 годы"</t>
  </si>
  <si>
    <t>Муниципальная программа "Обеспечение населения ЗАТО Михайловский Саратовской области питьевой водой на 2019-2021 годы". "Чистая вода".</t>
  </si>
  <si>
    <t>2 02 10000 00 0000 150</t>
  </si>
  <si>
    <t>2 02 15001 04 0001 150</t>
  </si>
  <si>
    <t>2 02 15001 04 0002 150</t>
  </si>
  <si>
    <t>2 02 15010 04 0000 150</t>
  </si>
  <si>
    <t>2 02 15002 04 0000 150</t>
  </si>
  <si>
    <t>2 02 20000 00 0000 150</t>
  </si>
  <si>
    <t>2 02 29999 04 0075 150</t>
  </si>
  <si>
    <t>2 02 30000 00 0000 150</t>
  </si>
  <si>
    <t>2 02 30024 00 0000 150</t>
  </si>
  <si>
    <t>2 02 30024 04 0027 150</t>
  </si>
  <si>
    <t>2 02 30024 04 0028 150</t>
  </si>
  <si>
    <t>2 02 30024 04 0029 150</t>
  </si>
  <si>
    <t>2 02 30024 04 0014 150</t>
  </si>
  <si>
    <t>2 02 30024 04 0012 150</t>
  </si>
  <si>
    <t>2 02 30024 04 0037 150</t>
  </si>
  <si>
    <t>2 02 30024 04 0001 150</t>
  </si>
  <si>
    <t>2 02 30024 04 0009 150</t>
  </si>
  <si>
    <t>2 02 30024 04 0010 150</t>
  </si>
  <si>
    <t>2 02 30024 04 0016 150</t>
  </si>
  <si>
    <t>2 02 30024 04 0003 150</t>
  </si>
  <si>
    <t>2 02 30024 04 0008 150</t>
  </si>
  <si>
    <t>2 02 30024 04 0011 150</t>
  </si>
  <si>
    <t>2 02 30024 04 0039 150</t>
  </si>
  <si>
    <t>2 02 30024 04 0040 150</t>
  </si>
  <si>
    <t>2 02 30024 04 0015 150</t>
  </si>
  <si>
    <t>2 02 35118 04 0000 150</t>
  </si>
  <si>
    <t xml:space="preserve">  2 02 00000 00 0000 150  </t>
  </si>
  <si>
    <t>2 19 00000 04 0000 150</t>
  </si>
  <si>
    <t>2 02 29999 04 0078 150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</si>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</sst>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20" fillId="0" borderId="0"/>
    <xf numFmtId="0" fontId="31" fillId="0" borderId="0"/>
    <xf numFmtId="9" fontId="44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0" fontId="28" fillId="0" borderId="0" xfId="1" applyFont="1" applyFill="1"/>
    <xf numFmtId="0" fontId="29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8" fillId="0" borderId="0" xfId="1" applyFont="1"/>
    <xf numFmtId="164" fontId="18" fillId="0" borderId="0" xfId="1" applyNumberFormat="1"/>
    <xf numFmtId="0" fontId="18" fillId="2" borderId="0" xfId="1" applyFill="1"/>
    <xf numFmtId="164" fontId="18" fillId="0" borderId="0" xfId="1" applyNumberFormat="1" applyFill="1"/>
    <xf numFmtId="165" fontId="28" fillId="0" borderId="0" xfId="1" applyNumberFormat="1" applyFont="1" applyFill="1"/>
    <xf numFmtId="0" fontId="18" fillId="0" borderId="0" xfId="1" applyFill="1" applyBorder="1"/>
    <xf numFmtId="49" fontId="26" fillId="0" borderId="0" xfId="1" applyNumberFormat="1" applyFont="1" applyFill="1" applyBorder="1" applyAlignment="1">
      <alignment horizontal="center"/>
    </xf>
    <xf numFmtId="164" fontId="29" fillId="0" borderId="0" xfId="1" applyNumberFormat="1" applyFont="1"/>
    <xf numFmtId="0" fontId="34" fillId="0" borderId="0" xfId="0" applyFont="1" applyAlignment="1"/>
    <xf numFmtId="0" fontId="12" fillId="0" borderId="0" xfId="0" applyFont="1"/>
    <xf numFmtId="0" fontId="35" fillId="0" borderId="0" xfId="11" applyFont="1" applyBorder="1"/>
    <xf numFmtId="0" fontId="36" fillId="0" borderId="0" xfId="11" applyFont="1"/>
    <xf numFmtId="0" fontId="35" fillId="0" borderId="0" xfId="11" applyFont="1" applyBorder="1" applyAlignment="1">
      <alignment wrapText="1"/>
    </xf>
    <xf numFmtId="0" fontId="36" fillId="0" borderId="0" xfId="11" applyFont="1" applyAlignment="1">
      <alignment wrapText="1"/>
    </xf>
    <xf numFmtId="49" fontId="35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35" fillId="0" borderId="0" xfId="11" applyFont="1" applyFill="1" applyBorder="1"/>
    <xf numFmtId="49" fontId="35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left" wrapText="1"/>
    </xf>
    <xf numFmtId="49" fontId="35" fillId="0" borderId="2" xfId="11" applyNumberFormat="1" applyFont="1" applyBorder="1" applyAlignment="1">
      <alignment horizontal="left" wrapText="1"/>
    </xf>
    <xf numFmtId="166" fontId="35" fillId="0" borderId="2" xfId="11" applyNumberFormat="1" applyFont="1" applyBorder="1" applyAlignment="1">
      <alignment horizontal="left" vertical="top" wrapText="1"/>
    </xf>
    <xf numFmtId="0" fontId="35" fillId="0" borderId="2" xfId="11" applyFont="1" applyFill="1" applyBorder="1" applyAlignment="1">
      <alignment horizontal="left" wrapText="1"/>
    </xf>
    <xf numFmtId="49" fontId="37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37" fillId="0" borderId="2" xfId="11" applyNumberFormat="1" applyFont="1" applyBorder="1" applyAlignment="1">
      <alignment horizontal="center"/>
    </xf>
    <xf numFmtId="0" fontId="35" fillId="0" borderId="2" xfId="11" applyNumberFormat="1" applyFont="1" applyFill="1" applyBorder="1" applyAlignment="1">
      <alignment horizontal="left" vertical="center" wrapText="1"/>
    </xf>
    <xf numFmtId="49" fontId="35" fillId="0" borderId="2" xfId="11" applyNumberFormat="1" applyFont="1" applyBorder="1" applyAlignment="1">
      <alignment horizontal="left"/>
    </xf>
    <xf numFmtId="0" fontId="37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24" fillId="0" borderId="2" xfId="11" applyFont="1" applyBorder="1" applyAlignment="1">
      <alignment horizontal="center" wrapText="1"/>
    </xf>
    <xf numFmtId="0" fontId="37" fillId="0" borderId="0" xfId="11" applyFont="1" applyBorder="1" applyAlignment="1">
      <alignment horizontal="left" wrapText="1"/>
    </xf>
    <xf numFmtId="49" fontId="38" fillId="0" borderId="2" xfId="11" applyNumberFormat="1" applyFont="1" applyBorder="1" applyAlignment="1">
      <alignment horizontal="center"/>
    </xf>
    <xf numFmtId="0" fontId="37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35" fillId="0" borderId="2" xfId="11" applyFont="1" applyBorder="1" applyAlignment="1">
      <alignment horizontal="left"/>
    </xf>
    <xf numFmtId="0" fontId="36" fillId="0" borderId="0" xfId="11" applyFont="1" applyBorder="1"/>
    <xf numFmtId="0" fontId="36" fillId="0" borderId="0" xfId="11" applyFont="1" applyBorder="1" applyAlignment="1">
      <alignment wrapText="1"/>
    </xf>
    <xf numFmtId="4" fontId="40" fillId="0" borderId="2" xfId="1" applyNumberFormat="1" applyFont="1" applyFill="1" applyBorder="1" applyAlignment="1">
      <alignment wrapText="1"/>
    </xf>
    <xf numFmtId="4" fontId="40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0" fillId="0" borderId="2" xfId="1" applyFont="1" applyFill="1" applyBorder="1" applyAlignment="1">
      <alignment horizontal="center" wrapText="1"/>
    </xf>
    <xf numFmtId="0" fontId="41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left" wrapText="1"/>
    </xf>
    <xf numFmtId="49" fontId="40" fillId="0" borderId="2" xfId="1" applyNumberFormat="1" applyFont="1" applyFill="1" applyBorder="1" applyAlignment="1">
      <alignment horizontal="center" wrapText="1"/>
    </xf>
    <xf numFmtId="4" fontId="42" fillId="0" borderId="2" xfId="1" applyNumberFormat="1" applyFont="1" applyFill="1" applyBorder="1" applyAlignment="1">
      <alignment horizontal="center" wrapText="1"/>
    </xf>
    <xf numFmtId="0" fontId="39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4" fontId="0" fillId="0" borderId="1" xfId="0" applyNumberFormat="1" applyFill="1" applyBorder="1"/>
    <xf numFmtId="4" fontId="12" fillId="0" borderId="1" xfId="0" applyNumberFormat="1" applyFont="1" applyFill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wrapText="1"/>
    </xf>
    <xf numFmtId="49" fontId="19" fillId="0" borderId="0" xfId="2" applyNumberFormat="1" applyFont="1" applyAlignment="1">
      <alignment vertical="center"/>
    </xf>
    <xf numFmtId="49" fontId="19" fillId="0" borderId="0" xfId="2" applyNumberFormat="1" applyFont="1" applyFill="1" applyAlignment="1">
      <alignment vertical="center"/>
    </xf>
    <xf numFmtId="49" fontId="24" fillId="0" borderId="4" xfId="11" applyNumberFormat="1" applyFont="1" applyBorder="1" applyAlignment="1">
      <alignment horizontal="center"/>
    </xf>
    <xf numFmtId="0" fontId="16" fillId="0" borderId="4" xfId="11" applyFont="1" applyFill="1" applyBorder="1" applyAlignment="1">
      <alignment horizontal="center" wrapText="1"/>
    </xf>
    <xf numFmtId="49" fontId="35" fillId="0" borderId="4" xfId="11" applyNumberFormat="1" applyFont="1" applyBorder="1" applyAlignment="1">
      <alignment horizontal="left" vertical="top" wrapText="1"/>
    </xf>
    <xf numFmtId="0" fontId="16" fillId="0" borderId="5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6" fillId="3" borderId="0" xfId="1" applyNumberFormat="1" applyFont="1" applyFill="1" applyBorder="1" applyAlignment="1">
      <alignment horizontal="center"/>
    </xf>
    <xf numFmtId="0" fontId="21" fillId="0" borderId="0" xfId="1" applyFont="1" applyFill="1" applyAlignment="1">
      <alignment horizontal="center" wrapText="1"/>
    </xf>
    <xf numFmtId="9" fontId="18" fillId="0" borderId="0" xfId="13" applyFont="1"/>
    <xf numFmtId="49" fontId="26" fillId="4" borderId="2" xfId="1" applyNumberFormat="1" applyFont="1" applyFill="1" applyBorder="1" applyAlignment="1">
      <alignment horizontal="center"/>
    </xf>
    <xf numFmtId="164" fontId="26" fillId="4" borderId="2" xfId="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center" vertical="center" wrapText="1"/>
    </xf>
    <xf numFmtId="0" fontId="16" fillId="0" borderId="2" xfId="11" applyFont="1" applyFill="1" applyBorder="1" applyAlignment="1">
      <alignment horizontal="center" vertical="center" wrapText="1"/>
    </xf>
    <xf numFmtId="0" fontId="25" fillId="0" borderId="2" xfId="11" applyFont="1" applyFill="1" applyBorder="1" applyAlignment="1">
      <alignment horizontal="center" vertical="center" wrapText="1"/>
    </xf>
    <xf numFmtId="0" fontId="37" fillId="0" borderId="2" xfId="11" applyFont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left" wrapText="1"/>
    </xf>
    <xf numFmtId="0" fontId="45" fillId="4" borderId="2" xfId="1" applyFont="1" applyFill="1" applyBorder="1" applyAlignment="1">
      <alignment horizontal="left" wrapText="1"/>
    </xf>
    <xf numFmtId="0" fontId="20" fillId="0" borderId="2" xfId="1" applyFont="1" applyFill="1" applyBorder="1" applyAlignment="1">
      <alignment horizontal="center"/>
    </xf>
    <xf numFmtId="0" fontId="18" fillId="0" borderId="0" xfId="1" applyFill="1" applyAlignment="1">
      <alignment horizontal="right"/>
    </xf>
    <xf numFmtId="0" fontId="24" fillId="4" borderId="2" xfId="1" applyFont="1" applyFill="1" applyBorder="1" applyAlignment="1">
      <alignment horizontal="center" vertical="center" wrapText="1"/>
    </xf>
    <xf numFmtId="49" fontId="24" fillId="4" borderId="2" xfId="1" applyNumberFormat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/>
    </xf>
    <xf numFmtId="0" fontId="16" fillId="4" borderId="2" xfId="1" applyFont="1" applyFill="1" applyBorder="1" applyAlignment="1">
      <alignment horizontal="left"/>
    </xf>
    <xf numFmtId="164" fontId="3" fillId="4" borderId="2" xfId="1" applyNumberFormat="1" applyFont="1" applyFill="1" applyBorder="1" applyAlignment="1">
      <alignment horizontal="center"/>
    </xf>
    <xf numFmtId="0" fontId="27" fillId="4" borderId="2" xfId="1" applyFont="1" applyFill="1" applyBorder="1" applyAlignment="1">
      <alignment horizontal="left" wrapText="1"/>
    </xf>
    <xf numFmtId="0" fontId="16" fillId="4" borderId="2" xfId="0" applyFont="1" applyFill="1" applyBorder="1" applyAlignment="1">
      <alignment horizontal="left" wrapText="1"/>
    </xf>
    <xf numFmtId="0" fontId="18" fillId="4" borderId="2" xfId="1" applyFont="1" applyFill="1" applyBorder="1"/>
    <xf numFmtId="0" fontId="6" fillId="4" borderId="2" xfId="1" applyFont="1" applyFill="1" applyBorder="1" applyAlignment="1">
      <alignment horizontal="left" wrapText="1"/>
    </xf>
    <xf numFmtId="49" fontId="3" fillId="4" borderId="2" xfId="1" applyNumberFormat="1" applyFont="1" applyFill="1" applyBorder="1" applyAlignment="1">
      <alignment horizontal="center"/>
    </xf>
    <xf numFmtId="4" fontId="26" fillId="4" borderId="2" xfId="1" applyNumberFormat="1" applyFont="1" applyFill="1" applyBorder="1" applyAlignment="1">
      <alignment horizontal="center"/>
    </xf>
    <xf numFmtId="0" fontId="16" fillId="4" borderId="2" xfId="1" applyFont="1" applyFill="1" applyBorder="1" applyAlignment="1">
      <alignment wrapText="1"/>
    </xf>
    <xf numFmtId="9" fontId="26" fillId="4" borderId="2" xfId="13" applyFont="1" applyFill="1" applyBorder="1" applyAlignment="1">
      <alignment horizontal="center"/>
    </xf>
    <xf numFmtId="164" fontId="26" fillId="4" borderId="2" xfId="13" applyNumberFormat="1" applyFont="1" applyFill="1" applyBorder="1" applyAlignment="1">
      <alignment horizontal="center"/>
    </xf>
    <xf numFmtId="49" fontId="19" fillId="4" borderId="2" xfId="1" applyNumberFormat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/>
    </xf>
    <xf numFmtId="164" fontId="18" fillId="4" borderId="2" xfId="1" applyNumberFormat="1" applyFont="1" applyFill="1" applyBorder="1" applyAlignment="1">
      <alignment horizontal="center"/>
    </xf>
    <xf numFmtId="4" fontId="18" fillId="4" borderId="2" xfId="1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3" fillId="0" borderId="3" xfId="11" applyFont="1" applyBorder="1" applyAlignment="1">
      <alignment horizontal="center" wrapText="1"/>
    </xf>
    <xf numFmtId="0" fontId="43" fillId="0" borderId="0" xfId="11" applyFont="1" applyBorder="1" applyAlignment="1">
      <alignment horizontal="center" wrapText="1"/>
    </xf>
    <xf numFmtId="0" fontId="40" fillId="0" borderId="2" xfId="1" applyFont="1" applyFill="1" applyBorder="1" applyAlignment="1">
      <alignment horizontal="center" vertical="center" wrapText="1"/>
    </xf>
    <xf numFmtId="4" fontId="40" fillId="0" borderId="2" xfId="1" applyNumberFormat="1" applyFont="1" applyFill="1" applyBorder="1" applyAlignment="1">
      <alignment horizontal="center" vertical="center" wrapText="1"/>
    </xf>
    <xf numFmtId="0" fontId="39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 vertical="center" wrapText="1"/>
    </xf>
    <xf numFmtId="0" fontId="18" fillId="4" borderId="2" xfId="1" applyFont="1" applyFill="1" applyBorder="1"/>
    <xf numFmtId="4" fontId="19" fillId="4" borderId="2" xfId="1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/>
  </sheetPr>
  <dimension ref="A1:J61"/>
  <sheetViews>
    <sheetView view="pageBreakPreview" topLeftCell="A29" zoomScaleSheetLayoutView="100" workbookViewId="0">
      <selection activeCell="C38" sqref="C3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9" max="9" width="9.140625" customWidth="1"/>
    <col min="10" max="10" width="14.7109375" customWidth="1"/>
  </cols>
  <sheetData>
    <row r="1" spans="1:10" ht="15.75" x14ac:dyDescent="0.25">
      <c r="A1" s="148" t="s">
        <v>630</v>
      </c>
      <c r="B1" s="148"/>
      <c r="C1" s="148"/>
      <c r="D1" s="148"/>
      <c r="E1" s="148"/>
      <c r="F1" s="148"/>
      <c r="G1" s="148"/>
      <c r="H1" s="148"/>
      <c r="I1" s="6"/>
      <c r="J1" s="6"/>
    </row>
    <row r="2" spans="1:10" ht="15.75" x14ac:dyDescent="0.25">
      <c r="A2" s="149" t="s">
        <v>702</v>
      </c>
      <c r="B2" s="149"/>
      <c r="C2" s="149"/>
      <c r="D2" s="149"/>
      <c r="E2" s="149"/>
      <c r="F2" s="149"/>
      <c r="G2" s="149"/>
      <c r="H2" s="149"/>
      <c r="I2" s="6"/>
      <c r="J2" s="6"/>
    </row>
    <row r="3" spans="1:10" ht="15.75" x14ac:dyDescent="0.25">
      <c r="A3" s="150" t="s">
        <v>703</v>
      </c>
      <c r="B3" s="150"/>
      <c r="C3" s="150"/>
      <c r="D3" s="150"/>
      <c r="E3" s="150"/>
      <c r="F3" s="150"/>
      <c r="G3" s="150"/>
      <c r="H3" s="150"/>
      <c r="I3" s="6"/>
      <c r="J3" s="6"/>
    </row>
    <row r="4" spans="1:10" ht="15.75" x14ac:dyDescent="0.25">
      <c r="A4" s="151"/>
      <c r="B4" s="151"/>
      <c r="C4" s="151"/>
      <c r="D4" s="151"/>
      <c r="E4" s="151"/>
      <c r="F4" s="151"/>
      <c r="G4" s="151"/>
      <c r="H4" s="151"/>
      <c r="I4" s="6"/>
      <c r="J4" s="6"/>
    </row>
    <row r="5" spans="1:10" x14ac:dyDescent="0.25">
      <c r="A5" s="2"/>
    </row>
    <row r="6" spans="1:10" ht="0.75" customHeight="1" x14ac:dyDescent="0.25"/>
    <row r="7" spans="1:10" hidden="1" x14ac:dyDescent="0.25">
      <c r="A7" s="1"/>
    </row>
    <row r="8" spans="1:10" ht="18.75" hidden="1" x14ac:dyDescent="0.3">
      <c r="A8" s="4"/>
    </row>
    <row r="9" spans="1:10" ht="18.75" hidden="1" x14ac:dyDescent="0.3">
      <c r="A9" s="5"/>
    </row>
    <row r="10" spans="1:10" ht="18.75" x14ac:dyDescent="0.3">
      <c r="A10" s="141" t="s">
        <v>704</v>
      </c>
      <c r="B10" s="141"/>
      <c r="C10" s="141"/>
      <c r="D10" s="141"/>
      <c r="E10" s="141"/>
      <c r="F10" s="141"/>
      <c r="G10" s="8"/>
      <c r="H10" s="8"/>
      <c r="I10" s="8"/>
      <c r="J10" s="8"/>
    </row>
    <row r="11" spans="1:10" s="53" customFormat="1" ht="19.5" x14ac:dyDescent="0.35">
      <c r="A11" s="141" t="s">
        <v>705</v>
      </c>
      <c r="B11" s="141"/>
      <c r="C11" s="141"/>
      <c r="D11" s="141"/>
      <c r="E11" s="141"/>
      <c r="F11" s="141"/>
      <c r="G11" s="52"/>
      <c r="H11" s="52"/>
      <c r="I11" s="52"/>
      <c r="J11" s="52"/>
    </row>
    <row r="12" spans="1:10" ht="18.75" hidden="1" x14ac:dyDescent="0.3">
      <c r="A12" s="3"/>
      <c r="B12" s="7"/>
      <c r="C12" s="7"/>
      <c r="D12" s="7"/>
      <c r="E12" s="7"/>
      <c r="F12" s="7"/>
      <c r="G12" s="7"/>
      <c r="H12" s="7"/>
      <c r="I12" s="7"/>
      <c r="J12" s="7"/>
    </row>
    <row r="13" spans="1:10" ht="15.75" x14ac:dyDescent="0.25">
      <c r="A13" s="152" t="s">
        <v>511</v>
      </c>
      <c r="B13" s="152"/>
      <c r="C13" s="152"/>
      <c r="D13" s="152"/>
      <c r="E13" s="152"/>
      <c r="F13" s="152"/>
      <c r="G13" s="6"/>
      <c r="H13" s="6"/>
      <c r="I13" s="6"/>
      <c r="J13" s="6"/>
    </row>
    <row r="14" spans="1:10" ht="11.25" customHeight="1" x14ac:dyDescent="0.25">
      <c r="A14" s="154" t="s">
        <v>4</v>
      </c>
      <c r="B14" s="155"/>
      <c r="C14" s="154" t="s">
        <v>5</v>
      </c>
      <c r="D14" s="153" t="s">
        <v>0</v>
      </c>
      <c r="E14" s="153"/>
      <c r="F14" s="153"/>
    </row>
    <row r="15" spans="1:10" x14ac:dyDescent="0.25">
      <c r="A15" s="155"/>
      <c r="B15" s="155"/>
      <c r="C15" s="155"/>
      <c r="D15" s="153"/>
      <c r="E15" s="153"/>
      <c r="F15" s="153"/>
    </row>
    <row r="16" spans="1:10" ht="15.75" x14ac:dyDescent="0.25">
      <c r="A16" s="155"/>
      <c r="B16" s="155"/>
      <c r="C16" s="155"/>
      <c r="D16" s="15" t="s">
        <v>1</v>
      </c>
      <c r="E16" s="16" t="s">
        <v>2</v>
      </c>
      <c r="F16" s="16" t="s">
        <v>635</v>
      </c>
    </row>
    <row r="17" spans="1:8" ht="15.75" x14ac:dyDescent="0.25">
      <c r="A17" s="154">
        <v>1</v>
      </c>
      <c r="B17" s="154"/>
      <c r="C17" s="17">
        <v>2</v>
      </c>
      <c r="D17" s="18">
        <v>3</v>
      </c>
      <c r="E17" s="16">
        <v>4</v>
      </c>
      <c r="F17" s="16">
        <v>5</v>
      </c>
    </row>
    <row r="18" spans="1:8" ht="30.75" customHeight="1" x14ac:dyDescent="0.25">
      <c r="A18" s="156" t="s">
        <v>3</v>
      </c>
      <c r="B18" s="156"/>
      <c r="C18" s="19" t="s">
        <v>6</v>
      </c>
      <c r="D18" s="20">
        <f>D19+D20+D21+D22+D23+D24+D26+D25</f>
        <v>14542.2</v>
      </c>
      <c r="E18" s="20">
        <f>E19+E20+E21+E22+E23+E24+E26+E25</f>
        <v>14678.2</v>
      </c>
      <c r="F18" s="20">
        <f>F19+F20+F21+F22+F23+F24+F26+F25</f>
        <v>15144.300000000001</v>
      </c>
    </row>
    <row r="19" spans="1:8" ht="19.5" customHeight="1" x14ac:dyDescent="0.25">
      <c r="A19" s="144" t="s">
        <v>7</v>
      </c>
      <c r="B19" s="144"/>
      <c r="C19" s="10" t="s">
        <v>8</v>
      </c>
      <c r="D19" s="11">
        <v>10145</v>
      </c>
      <c r="E19" s="11">
        <v>10489.9</v>
      </c>
      <c r="F19" s="11">
        <v>10878.1</v>
      </c>
    </row>
    <row r="20" spans="1:8" ht="41.25" customHeight="1" x14ac:dyDescent="0.25">
      <c r="A20" s="144" t="s">
        <v>9</v>
      </c>
      <c r="B20" s="144"/>
      <c r="C20" s="21" t="s">
        <v>10</v>
      </c>
      <c r="D20" s="11">
        <v>1826.1</v>
      </c>
      <c r="E20" s="11">
        <v>1888.2</v>
      </c>
      <c r="F20" s="11">
        <v>1958.1</v>
      </c>
    </row>
    <row r="21" spans="1:8" ht="21" customHeight="1" x14ac:dyDescent="0.25">
      <c r="A21" s="144" t="s">
        <v>11</v>
      </c>
      <c r="B21" s="144"/>
      <c r="C21" s="10" t="s">
        <v>12</v>
      </c>
      <c r="D21" s="11">
        <v>306</v>
      </c>
      <c r="E21" s="11">
        <v>457</v>
      </c>
      <c r="F21" s="11">
        <v>457</v>
      </c>
    </row>
    <row r="22" spans="1:8" ht="22.5" customHeight="1" x14ac:dyDescent="0.25">
      <c r="A22" s="144" t="s">
        <v>13</v>
      </c>
      <c r="B22" s="144"/>
      <c r="C22" s="10" t="s">
        <v>14</v>
      </c>
      <c r="D22" s="11">
        <v>950</v>
      </c>
      <c r="E22" s="11">
        <v>502</v>
      </c>
      <c r="F22" s="11">
        <v>505</v>
      </c>
    </row>
    <row r="23" spans="1:8" ht="41.25" customHeight="1" x14ac:dyDescent="0.25">
      <c r="A23" s="144" t="s">
        <v>15</v>
      </c>
      <c r="B23" s="144"/>
      <c r="C23" s="21" t="s">
        <v>16</v>
      </c>
      <c r="D23" s="11">
        <v>971.6</v>
      </c>
      <c r="E23" s="11">
        <v>976.6</v>
      </c>
      <c r="F23" s="11">
        <v>981.6</v>
      </c>
    </row>
    <row r="24" spans="1:8" ht="29.25" customHeight="1" x14ac:dyDescent="0.25">
      <c r="A24" s="144" t="s">
        <v>17</v>
      </c>
      <c r="B24" s="144"/>
      <c r="C24" s="21" t="s">
        <v>18</v>
      </c>
      <c r="D24" s="11">
        <v>192.5</v>
      </c>
      <c r="E24" s="11">
        <v>203.5</v>
      </c>
      <c r="F24" s="11">
        <v>203.5</v>
      </c>
    </row>
    <row r="25" spans="1:8" ht="29.25" hidden="1" customHeight="1" x14ac:dyDescent="0.25">
      <c r="A25" s="144" t="s">
        <v>43</v>
      </c>
      <c r="B25" s="144"/>
      <c r="C25" s="21" t="s">
        <v>517</v>
      </c>
      <c r="D25" s="11"/>
      <c r="E25" s="11"/>
      <c r="F25" s="11"/>
      <c r="H25" s="21"/>
    </row>
    <row r="26" spans="1:8" ht="18" customHeight="1" x14ac:dyDescent="0.25">
      <c r="A26" s="144" t="s">
        <v>19</v>
      </c>
      <c r="B26" s="144"/>
      <c r="C26" s="10" t="s">
        <v>20</v>
      </c>
      <c r="D26" s="11">
        <v>151</v>
      </c>
      <c r="E26" s="11">
        <v>161</v>
      </c>
      <c r="F26" s="11">
        <v>161</v>
      </c>
    </row>
    <row r="27" spans="1:8" ht="20.25" customHeight="1" x14ac:dyDescent="0.25">
      <c r="A27" s="156" t="s">
        <v>21</v>
      </c>
      <c r="B27" s="156"/>
      <c r="C27" s="22" t="s">
        <v>22</v>
      </c>
      <c r="D27" s="13">
        <f>D28</f>
        <v>79658.399999999994</v>
      </c>
      <c r="E27" s="13">
        <f t="shared" ref="E27:F27" si="0">E28</f>
        <v>70748.600000000006</v>
      </c>
      <c r="F27" s="13">
        <f t="shared" si="0"/>
        <v>71860.599999999991</v>
      </c>
    </row>
    <row r="28" spans="1:8" ht="54.75" customHeight="1" x14ac:dyDescent="0.25">
      <c r="A28" s="144" t="s">
        <v>23</v>
      </c>
      <c r="B28" s="144"/>
      <c r="C28" s="21" t="s">
        <v>24</v>
      </c>
      <c r="D28" s="12">
        <f>D29+D36+D39</f>
        <v>79658.399999999994</v>
      </c>
      <c r="E28" s="12">
        <f>E29+E36+E39</f>
        <v>70748.600000000006</v>
      </c>
      <c r="F28" s="12">
        <f t="shared" ref="F28" si="1">F29+F36+F39</f>
        <v>71860.599999999991</v>
      </c>
    </row>
    <row r="29" spans="1:8" ht="33" customHeight="1" x14ac:dyDescent="0.25">
      <c r="A29" s="146" t="s">
        <v>735</v>
      </c>
      <c r="B29" s="146"/>
      <c r="C29" s="23" t="s">
        <v>25</v>
      </c>
      <c r="D29" s="95">
        <f>D31+D32+D34+D35</f>
        <v>50726.200000000004</v>
      </c>
      <c r="E29" s="95">
        <f t="shared" ref="E29:F29" si="2">E31+E32+E34</f>
        <v>42508</v>
      </c>
      <c r="F29" s="95">
        <f t="shared" si="2"/>
        <v>42295.899999999994</v>
      </c>
    </row>
    <row r="30" spans="1:8" ht="31.5" hidden="1" customHeight="1" x14ac:dyDescent="0.25">
      <c r="A30" s="144"/>
      <c r="B30" s="144"/>
      <c r="C30" s="21"/>
      <c r="D30" s="12"/>
      <c r="E30" s="12"/>
      <c r="F30" s="12"/>
    </row>
    <row r="31" spans="1:8" ht="39" customHeight="1" x14ac:dyDescent="0.25">
      <c r="A31" s="144" t="s">
        <v>736</v>
      </c>
      <c r="B31" s="144"/>
      <c r="C31" s="21" t="s">
        <v>636</v>
      </c>
      <c r="D31" s="94">
        <v>123.3</v>
      </c>
      <c r="E31" s="94">
        <v>128.5</v>
      </c>
      <c r="F31" s="94">
        <v>131.80000000000001</v>
      </c>
    </row>
    <row r="32" spans="1:8" ht="51.75" x14ac:dyDescent="0.25">
      <c r="A32" s="144" t="s">
        <v>737</v>
      </c>
      <c r="B32" s="144"/>
      <c r="C32" s="21" t="s">
        <v>637</v>
      </c>
      <c r="D32" s="94">
        <v>21361.5</v>
      </c>
      <c r="E32" s="94">
        <v>20506.5</v>
      </c>
      <c r="F32" s="94">
        <v>20315.099999999999</v>
      </c>
    </row>
    <row r="33" spans="1:9" hidden="1" x14ac:dyDescent="0.25">
      <c r="A33" s="144"/>
      <c r="B33" s="144"/>
      <c r="C33" s="21"/>
      <c r="D33" s="94"/>
      <c r="E33" s="94"/>
      <c r="F33" s="94"/>
    </row>
    <row r="34" spans="1:9" ht="55.5" customHeight="1" x14ac:dyDescent="0.25">
      <c r="A34" s="144" t="s">
        <v>738</v>
      </c>
      <c r="B34" s="144"/>
      <c r="C34" s="21" t="s">
        <v>638</v>
      </c>
      <c r="D34" s="94">
        <v>26274</v>
      </c>
      <c r="E34" s="94">
        <v>21873</v>
      </c>
      <c r="F34" s="94">
        <v>21849</v>
      </c>
      <c r="I34" s="96"/>
    </row>
    <row r="35" spans="1:9" ht="46.5" customHeight="1" x14ac:dyDescent="0.25">
      <c r="A35" s="144" t="s">
        <v>739</v>
      </c>
      <c r="B35" s="144"/>
      <c r="C35" s="21" t="s">
        <v>639</v>
      </c>
      <c r="D35" s="94">
        <v>2967.4</v>
      </c>
      <c r="E35" s="94"/>
      <c r="F35" s="94"/>
      <c r="I35" s="96"/>
    </row>
    <row r="36" spans="1:9" ht="39" x14ac:dyDescent="0.25">
      <c r="A36" s="146" t="s">
        <v>740</v>
      </c>
      <c r="B36" s="146"/>
      <c r="C36" s="23" t="s">
        <v>26</v>
      </c>
      <c r="D36" s="95">
        <f>D37+D38</f>
        <v>2236.1999999999998</v>
      </c>
      <c r="E36" s="95">
        <f>E38</f>
        <v>846</v>
      </c>
      <c r="F36" s="95">
        <f>F38</f>
        <v>887</v>
      </c>
      <c r="I36" s="96"/>
    </row>
    <row r="37" spans="1:9" ht="51.75" x14ac:dyDescent="0.25">
      <c r="A37" s="147" t="s">
        <v>741</v>
      </c>
      <c r="B37" s="147"/>
      <c r="C37" s="24" t="s">
        <v>640</v>
      </c>
      <c r="D37" s="94">
        <v>1458.2</v>
      </c>
      <c r="E37" s="94"/>
      <c r="F37" s="94"/>
      <c r="I37" s="97"/>
    </row>
    <row r="38" spans="1:9" ht="51.75" x14ac:dyDescent="0.25">
      <c r="A38" s="147" t="s">
        <v>763</v>
      </c>
      <c r="B38" s="147"/>
      <c r="C38" s="24" t="s">
        <v>641</v>
      </c>
      <c r="D38" s="94">
        <v>778</v>
      </c>
      <c r="E38" s="94">
        <v>846</v>
      </c>
      <c r="F38" s="94">
        <v>887</v>
      </c>
      <c r="I38" s="98"/>
    </row>
    <row r="39" spans="1:9" ht="26.25" x14ac:dyDescent="0.25">
      <c r="A39" s="146" t="s">
        <v>742</v>
      </c>
      <c r="B39" s="146"/>
      <c r="C39" s="23" t="s">
        <v>27</v>
      </c>
      <c r="D39" s="95">
        <f>D40+D57</f>
        <v>26695.999999999993</v>
      </c>
      <c r="E39" s="95">
        <f>E40+E57</f>
        <v>27394.600000000002</v>
      </c>
      <c r="F39" s="95">
        <f t="shared" ref="F39" si="3">F40+F57</f>
        <v>28677.699999999997</v>
      </c>
      <c r="I39" s="97"/>
    </row>
    <row r="40" spans="1:9" ht="39" x14ac:dyDescent="0.25">
      <c r="A40" s="144" t="s">
        <v>743</v>
      </c>
      <c r="B40" s="144"/>
      <c r="C40" s="24" t="s">
        <v>28</v>
      </c>
      <c r="D40" s="94">
        <f>D41+D42+D43+D44+D45+D46+D47+D48+D49+D50+D51+D52+D53+D54+D55+D56</f>
        <v>26613.399999999994</v>
      </c>
      <c r="E40" s="94">
        <f>E41+E42+E43+E44+E45+E46+E47+E48+E49+E50+E51+E52+E53+E54+E55+E56</f>
        <v>27312.000000000004</v>
      </c>
      <c r="F40" s="94">
        <f t="shared" ref="F40" si="4">F41+F42+F43+F44+F45+F46+F47+F48+F49+F50+F51+F52+F53+F54+F55+F56</f>
        <v>28595.1</v>
      </c>
      <c r="I40" s="97"/>
    </row>
    <row r="41" spans="1:9" ht="90" x14ac:dyDescent="0.25">
      <c r="A41" s="144" t="s">
        <v>744</v>
      </c>
      <c r="B41" s="144"/>
      <c r="C41" s="24" t="s">
        <v>29</v>
      </c>
      <c r="D41" s="94">
        <v>285.7</v>
      </c>
      <c r="E41" s="94">
        <v>285.7</v>
      </c>
      <c r="F41" s="94">
        <v>285.7</v>
      </c>
      <c r="I41" s="97"/>
    </row>
    <row r="42" spans="1:9" ht="77.25" x14ac:dyDescent="0.25">
      <c r="A42" s="144" t="s">
        <v>745</v>
      </c>
      <c r="B42" s="144"/>
      <c r="C42" s="24" t="s">
        <v>30</v>
      </c>
      <c r="D42" s="94">
        <v>89</v>
      </c>
      <c r="E42" s="94">
        <v>89</v>
      </c>
      <c r="F42" s="94">
        <v>89</v>
      </c>
      <c r="I42" s="97"/>
    </row>
    <row r="43" spans="1:9" ht="179.25" x14ac:dyDescent="0.25">
      <c r="A43" s="144" t="s">
        <v>746</v>
      </c>
      <c r="B43" s="144"/>
      <c r="C43" s="24" t="s">
        <v>31</v>
      </c>
      <c r="D43" s="94">
        <v>50.7</v>
      </c>
      <c r="E43" s="94">
        <v>52.4</v>
      </c>
      <c r="F43" s="94">
        <v>54</v>
      </c>
      <c r="I43" s="97"/>
    </row>
    <row r="44" spans="1:9" ht="77.25" x14ac:dyDescent="0.25">
      <c r="A44" s="144" t="s">
        <v>747</v>
      </c>
      <c r="B44" s="144"/>
      <c r="C44" s="24" t="s">
        <v>32</v>
      </c>
      <c r="D44" s="94">
        <v>386.8</v>
      </c>
      <c r="E44" s="94">
        <v>344.9</v>
      </c>
      <c r="F44" s="94">
        <v>317.10000000000002</v>
      </c>
      <c r="I44" s="97"/>
    </row>
    <row r="45" spans="1:9" ht="129" customHeight="1" x14ac:dyDescent="0.25">
      <c r="A45" s="144" t="s">
        <v>748</v>
      </c>
      <c r="B45" s="144"/>
      <c r="C45" s="24" t="s">
        <v>642</v>
      </c>
      <c r="D45" s="94">
        <v>25</v>
      </c>
      <c r="E45" s="94">
        <v>22.9</v>
      </c>
      <c r="F45" s="94">
        <v>20.9</v>
      </c>
      <c r="I45" s="98"/>
    </row>
    <row r="46" spans="1:9" ht="55.5" customHeight="1" x14ac:dyDescent="0.25">
      <c r="A46" s="144" t="s">
        <v>749</v>
      </c>
      <c r="B46" s="144"/>
      <c r="C46" s="24" t="s">
        <v>34</v>
      </c>
      <c r="D46" s="94">
        <v>8858.2000000000007</v>
      </c>
      <c r="E46" s="94">
        <v>9056.1</v>
      </c>
      <c r="F46" s="94">
        <v>9571.6</v>
      </c>
      <c r="I46" s="98"/>
    </row>
    <row r="47" spans="1:9" ht="56.25" customHeight="1" x14ac:dyDescent="0.25">
      <c r="A47" s="144" t="s">
        <v>750</v>
      </c>
      <c r="B47" s="144"/>
      <c r="C47" s="24" t="s">
        <v>33</v>
      </c>
      <c r="D47" s="94">
        <v>14953.6</v>
      </c>
      <c r="E47" s="94">
        <v>15434.9</v>
      </c>
      <c r="F47" s="94">
        <v>16168.4</v>
      </c>
      <c r="I47" s="98"/>
    </row>
    <row r="48" spans="1:9" ht="150.75" customHeight="1" x14ac:dyDescent="0.25">
      <c r="A48" s="144" t="s">
        <v>751</v>
      </c>
      <c r="B48" s="144"/>
      <c r="C48" s="24" t="s">
        <v>643</v>
      </c>
      <c r="D48" s="94">
        <v>202.8</v>
      </c>
      <c r="E48" s="94">
        <v>209.7</v>
      </c>
      <c r="F48" s="94">
        <v>216.5</v>
      </c>
      <c r="I48" s="97"/>
    </row>
    <row r="49" spans="1:9" ht="79.5" customHeight="1" x14ac:dyDescent="0.25">
      <c r="A49" s="144" t="s">
        <v>752</v>
      </c>
      <c r="B49" s="144"/>
      <c r="C49" s="24" t="s">
        <v>35</v>
      </c>
      <c r="D49" s="94">
        <v>214.8</v>
      </c>
      <c r="E49" s="94">
        <v>221.7</v>
      </c>
      <c r="F49" s="94">
        <v>228.6</v>
      </c>
      <c r="I49" s="97"/>
    </row>
    <row r="50" spans="1:9" ht="77.25" x14ac:dyDescent="0.25">
      <c r="A50" s="144" t="s">
        <v>753</v>
      </c>
      <c r="B50" s="144"/>
      <c r="C50" s="24" t="s">
        <v>36</v>
      </c>
      <c r="D50" s="94">
        <v>174.8</v>
      </c>
      <c r="E50" s="94">
        <v>181.3</v>
      </c>
      <c r="F50" s="94">
        <v>188</v>
      </c>
      <c r="I50" s="97"/>
    </row>
    <row r="51" spans="1:9" ht="77.25" x14ac:dyDescent="0.25">
      <c r="A51" s="144" t="s">
        <v>754</v>
      </c>
      <c r="B51" s="144"/>
      <c r="C51" s="24" t="s">
        <v>37</v>
      </c>
      <c r="D51" s="94">
        <v>221.6</v>
      </c>
      <c r="E51" s="94">
        <v>228.5</v>
      </c>
      <c r="F51" s="94">
        <v>235.5</v>
      </c>
      <c r="I51" s="98"/>
    </row>
    <row r="52" spans="1:9" ht="102.75" x14ac:dyDescent="0.25">
      <c r="A52" s="144" t="s">
        <v>755</v>
      </c>
      <c r="B52" s="144"/>
      <c r="C52" s="24" t="s">
        <v>38</v>
      </c>
      <c r="D52" s="94">
        <v>213</v>
      </c>
      <c r="E52" s="94">
        <v>219.9</v>
      </c>
      <c r="F52" s="94">
        <v>226.8</v>
      </c>
      <c r="I52" s="98"/>
    </row>
    <row r="53" spans="1:9" ht="77.25" x14ac:dyDescent="0.25">
      <c r="A53" s="144" t="s">
        <v>756</v>
      </c>
      <c r="B53" s="144"/>
      <c r="C53" s="24" t="s">
        <v>40</v>
      </c>
      <c r="D53" s="94">
        <v>674.6</v>
      </c>
      <c r="E53" s="94">
        <v>695.3</v>
      </c>
      <c r="F53" s="94">
        <v>716.3</v>
      </c>
      <c r="I53" s="98"/>
    </row>
    <row r="54" spans="1:9" ht="77.25" x14ac:dyDescent="0.25">
      <c r="A54" s="144" t="s">
        <v>757</v>
      </c>
      <c r="B54" s="144"/>
      <c r="C54" s="24" t="s">
        <v>41</v>
      </c>
      <c r="D54" s="94">
        <v>1.3</v>
      </c>
      <c r="E54" s="94">
        <v>1.3</v>
      </c>
      <c r="F54" s="94">
        <v>1.3</v>
      </c>
      <c r="I54" s="97"/>
    </row>
    <row r="55" spans="1:9" ht="48.75" customHeight="1" x14ac:dyDescent="0.25">
      <c r="A55" s="144" t="s">
        <v>758</v>
      </c>
      <c r="B55" s="144"/>
      <c r="C55" s="24" t="s">
        <v>644</v>
      </c>
      <c r="D55" s="94">
        <v>48.7</v>
      </c>
      <c r="E55" s="94">
        <v>48.7</v>
      </c>
      <c r="F55" s="94">
        <v>48.7</v>
      </c>
      <c r="I55" s="97"/>
    </row>
    <row r="56" spans="1:9" ht="64.5" x14ac:dyDescent="0.25">
      <c r="A56" s="144" t="s">
        <v>759</v>
      </c>
      <c r="B56" s="144"/>
      <c r="C56" s="24" t="s">
        <v>39</v>
      </c>
      <c r="D56" s="94">
        <v>212.8</v>
      </c>
      <c r="E56" s="94">
        <v>219.7</v>
      </c>
      <c r="F56" s="94">
        <v>226.7</v>
      </c>
      <c r="I56" s="97"/>
    </row>
    <row r="57" spans="1:9" ht="51.75" x14ac:dyDescent="0.25">
      <c r="A57" s="144" t="s">
        <v>760</v>
      </c>
      <c r="B57" s="144"/>
      <c r="C57" s="21" t="s">
        <v>645</v>
      </c>
      <c r="D57" s="94">
        <v>82.6</v>
      </c>
      <c r="E57" s="94">
        <v>82.6</v>
      </c>
      <c r="F57" s="94">
        <v>82.6</v>
      </c>
      <c r="I57" s="97"/>
    </row>
    <row r="58" spans="1:9" x14ac:dyDescent="0.25">
      <c r="A58" s="145" t="s">
        <v>42</v>
      </c>
      <c r="B58" s="145"/>
      <c r="C58" s="9"/>
      <c r="D58" s="13">
        <f>D18+D27</f>
        <v>94200.599999999991</v>
      </c>
      <c r="E58" s="13">
        <f>E18+E27</f>
        <v>85426.8</v>
      </c>
      <c r="F58" s="13">
        <f>F18+F27</f>
        <v>87004.9</v>
      </c>
      <c r="I58" s="97"/>
    </row>
    <row r="59" spans="1:9" x14ac:dyDescent="0.25">
      <c r="A59" s="142"/>
      <c r="B59" s="142"/>
      <c r="C59" s="14"/>
      <c r="D59" s="14"/>
      <c r="E59" s="14"/>
      <c r="F59" s="14"/>
      <c r="I59" s="97"/>
    </row>
    <row r="60" spans="1:9" x14ac:dyDescent="0.25">
      <c r="A60" s="142"/>
      <c r="B60" s="142"/>
      <c r="C60" s="14"/>
      <c r="D60" s="14"/>
      <c r="E60" s="14"/>
      <c r="F60" s="14"/>
      <c r="I60" s="97"/>
    </row>
    <row r="61" spans="1:9" x14ac:dyDescent="0.25">
      <c r="A61" s="143"/>
      <c r="B61" s="143"/>
    </row>
  </sheetData>
  <mergeCells count="55">
    <mergeCell ref="A29:B29"/>
    <mergeCell ref="A30:B30"/>
    <mergeCell ref="A31:B31"/>
    <mergeCell ref="A32:B32"/>
    <mergeCell ref="A33:B33"/>
    <mergeCell ref="A28:B28"/>
    <mergeCell ref="A13:F13"/>
    <mergeCell ref="D14:F15"/>
    <mergeCell ref="A19:B19"/>
    <mergeCell ref="A20:B20"/>
    <mergeCell ref="A21:B21"/>
    <mergeCell ref="A14:B16"/>
    <mergeCell ref="A17:B17"/>
    <mergeCell ref="A18:B18"/>
    <mergeCell ref="C14:C16"/>
    <mergeCell ref="A27:B27"/>
    <mergeCell ref="A23:B23"/>
    <mergeCell ref="A24:B24"/>
    <mergeCell ref="A26:B26"/>
    <mergeCell ref="A22:B22"/>
    <mergeCell ref="A25:B25"/>
    <mergeCell ref="A10:F10"/>
    <mergeCell ref="A1:H1"/>
    <mergeCell ref="A2:H2"/>
    <mergeCell ref="A3:H3"/>
    <mergeCell ref="A4:H4"/>
    <mergeCell ref="A34:B34"/>
    <mergeCell ref="A36:B36"/>
    <mergeCell ref="A37:B37"/>
    <mergeCell ref="A38:B38"/>
    <mergeCell ref="A39:B39"/>
    <mergeCell ref="A35:B35"/>
    <mergeCell ref="A48:B48"/>
    <mergeCell ref="A49:B49"/>
    <mergeCell ref="A40:B40"/>
    <mergeCell ref="A41:B41"/>
    <mergeCell ref="A42:B42"/>
    <mergeCell ref="A43:B43"/>
    <mergeCell ref="A44:B44"/>
    <mergeCell ref="A11:F11"/>
    <mergeCell ref="A59:B59"/>
    <mergeCell ref="A60:B60"/>
    <mergeCell ref="A61:B61"/>
    <mergeCell ref="A56:B56"/>
    <mergeCell ref="A53:B53"/>
    <mergeCell ref="A55:B55"/>
    <mergeCell ref="A54:B54"/>
    <mergeCell ref="A50:B50"/>
    <mergeCell ref="A51:B51"/>
    <mergeCell ref="A52:B52"/>
    <mergeCell ref="A57:B57"/>
    <mergeCell ref="A58:B58"/>
    <mergeCell ref="A45:B45"/>
    <mergeCell ref="A46:B46"/>
    <mergeCell ref="A47:B47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/>
  </sheetPr>
  <dimension ref="A1:O57"/>
  <sheetViews>
    <sheetView view="pageBreakPreview" topLeftCell="A34" zoomScaleSheetLayoutView="100" workbookViewId="0">
      <selection activeCell="C24" sqref="C24"/>
    </sheetView>
  </sheetViews>
  <sheetFormatPr defaultColWidth="9.140625" defaultRowHeight="12.75" x14ac:dyDescent="0.2"/>
  <cols>
    <col min="1" max="1" width="7.5703125" style="25" customWidth="1"/>
    <col min="2" max="2" width="18.85546875" style="25" customWidth="1"/>
    <col min="3" max="3" width="102.7109375" style="25" customWidth="1"/>
    <col min="4" max="9" width="9.140625" style="25" hidden="1" customWidth="1"/>
    <col min="10" max="16384" width="9.140625" style="25"/>
  </cols>
  <sheetData>
    <row r="1" spans="1:15" ht="15.75" hidden="1" x14ac:dyDescent="0.25">
      <c r="C1" s="99" t="s">
        <v>510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5.75" hidden="1" x14ac:dyDescent="0.2">
      <c r="C2" s="100" t="s">
        <v>45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ht="15.75" hidden="1" x14ac:dyDescent="0.2">
      <c r="C3" s="101" t="s">
        <v>646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15.75" x14ac:dyDescent="0.25">
      <c r="B4" s="148" t="s">
        <v>594</v>
      </c>
      <c r="C4" s="148"/>
      <c r="D4" s="148"/>
      <c r="E4" s="148"/>
      <c r="F4" s="148"/>
      <c r="G4" s="148"/>
      <c r="H4" s="148"/>
      <c r="I4" s="148"/>
    </row>
    <row r="5" spans="1:15" ht="15.75" x14ac:dyDescent="0.2">
      <c r="B5" s="149" t="s">
        <v>702</v>
      </c>
      <c r="C5" s="149"/>
      <c r="D5" s="149"/>
      <c r="E5" s="149"/>
      <c r="F5" s="149"/>
      <c r="G5" s="149"/>
      <c r="H5" s="149"/>
      <c r="I5" s="149"/>
    </row>
    <row r="6" spans="1:15" ht="15.75" x14ac:dyDescent="0.2">
      <c r="B6" s="150" t="s">
        <v>703</v>
      </c>
      <c r="C6" s="150"/>
      <c r="D6" s="150"/>
      <c r="E6" s="150"/>
      <c r="F6" s="150"/>
      <c r="G6" s="150"/>
      <c r="H6" s="150"/>
      <c r="I6" s="150"/>
    </row>
    <row r="7" spans="1:15" ht="13.5" customHeight="1" x14ac:dyDescent="0.25">
      <c r="B7" s="151"/>
      <c r="C7" s="151"/>
      <c r="D7" s="151"/>
      <c r="E7" s="151"/>
      <c r="F7" s="151"/>
      <c r="G7" s="151"/>
      <c r="H7" s="151"/>
      <c r="I7" s="151"/>
    </row>
    <row r="8" spans="1:15" ht="35.25" customHeight="1" x14ac:dyDescent="0.25">
      <c r="A8" s="159" t="s">
        <v>595</v>
      </c>
      <c r="B8" s="159"/>
      <c r="C8" s="159"/>
      <c r="D8" s="54"/>
    </row>
    <row r="9" spans="1:15" ht="54" customHeight="1" x14ac:dyDescent="0.2">
      <c r="A9" s="75" t="s">
        <v>706</v>
      </c>
      <c r="B9" s="116" t="s">
        <v>593</v>
      </c>
      <c r="C9" s="115" t="s">
        <v>592</v>
      </c>
      <c r="D9" s="56"/>
    </row>
    <row r="10" spans="1:15" ht="27.75" customHeight="1" x14ac:dyDescent="0.2">
      <c r="A10" s="70" t="s">
        <v>485</v>
      </c>
      <c r="B10" s="74"/>
      <c r="C10" s="73" t="s">
        <v>591</v>
      </c>
      <c r="D10" s="54"/>
    </row>
    <row r="11" spans="1:15" ht="15.75" customHeight="1" x14ac:dyDescent="0.2">
      <c r="A11" s="60" t="s">
        <v>485</v>
      </c>
      <c r="B11" s="59" t="s">
        <v>590</v>
      </c>
      <c r="C11" s="58" t="s">
        <v>589</v>
      </c>
      <c r="D11" s="54"/>
    </row>
    <row r="12" spans="1:15" ht="15.75" customHeight="1" x14ac:dyDescent="0.2">
      <c r="A12" s="60" t="s">
        <v>485</v>
      </c>
      <c r="B12" s="59" t="s">
        <v>588</v>
      </c>
      <c r="C12" s="58" t="s">
        <v>587</v>
      </c>
      <c r="D12" s="54"/>
    </row>
    <row r="13" spans="1:15" ht="16.5" customHeight="1" x14ac:dyDescent="0.2">
      <c r="A13" s="60" t="s">
        <v>485</v>
      </c>
      <c r="B13" s="59" t="s">
        <v>555</v>
      </c>
      <c r="C13" s="65" t="s">
        <v>554</v>
      </c>
      <c r="D13" s="54"/>
    </row>
    <row r="14" spans="1:15" ht="18" customHeight="1" x14ac:dyDescent="0.2">
      <c r="A14" s="60" t="s">
        <v>485</v>
      </c>
      <c r="B14" s="59" t="s">
        <v>551</v>
      </c>
      <c r="C14" s="65" t="s">
        <v>550</v>
      </c>
      <c r="D14" s="54"/>
    </row>
    <row r="15" spans="1:15" ht="18.75" customHeight="1" x14ac:dyDescent="0.2">
      <c r="A15" s="60" t="s">
        <v>485</v>
      </c>
      <c r="B15" s="59" t="s">
        <v>586</v>
      </c>
      <c r="C15" s="58" t="s">
        <v>585</v>
      </c>
      <c r="D15" s="54"/>
    </row>
    <row r="16" spans="1:15" ht="28.5" customHeight="1" x14ac:dyDescent="0.2">
      <c r="A16" s="63" t="s">
        <v>485</v>
      </c>
      <c r="B16" s="59" t="s">
        <v>531</v>
      </c>
      <c r="C16" s="62" t="s">
        <v>530</v>
      </c>
      <c r="D16" s="61"/>
    </row>
    <row r="17" spans="1:4" ht="27" customHeight="1" x14ac:dyDescent="0.2">
      <c r="A17" s="63" t="s">
        <v>485</v>
      </c>
      <c r="B17" s="59" t="s">
        <v>529</v>
      </c>
      <c r="C17" s="62" t="s">
        <v>584</v>
      </c>
      <c r="D17" s="61"/>
    </row>
    <row r="18" spans="1:4" ht="26.25" customHeight="1" x14ac:dyDescent="0.2">
      <c r="A18" s="60" t="s">
        <v>485</v>
      </c>
      <c r="B18" s="59" t="s">
        <v>583</v>
      </c>
      <c r="C18" s="58" t="s">
        <v>582</v>
      </c>
      <c r="D18" s="54"/>
    </row>
    <row r="19" spans="1:4" ht="16.5" customHeight="1" x14ac:dyDescent="0.2">
      <c r="A19" s="60" t="s">
        <v>485</v>
      </c>
      <c r="B19" s="59" t="s">
        <v>523</v>
      </c>
      <c r="C19" s="58" t="s">
        <v>581</v>
      </c>
      <c r="D19" s="54"/>
    </row>
    <row r="20" spans="1:4" ht="14.25" customHeight="1" x14ac:dyDescent="0.2">
      <c r="A20" s="60" t="s">
        <v>485</v>
      </c>
      <c r="B20" s="59" t="s">
        <v>521</v>
      </c>
      <c r="C20" s="58" t="s">
        <v>520</v>
      </c>
      <c r="D20" s="54"/>
    </row>
    <row r="21" spans="1:4" ht="15" customHeight="1" x14ac:dyDescent="0.2">
      <c r="A21" s="60" t="s">
        <v>485</v>
      </c>
      <c r="B21" s="69" t="s">
        <v>761</v>
      </c>
      <c r="C21" s="72" t="s">
        <v>580</v>
      </c>
      <c r="D21" s="54"/>
    </row>
    <row r="22" spans="1:4" ht="41.25" customHeight="1" x14ac:dyDescent="0.2">
      <c r="A22" s="60" t="s">
        <v>485</v>
      </c>
      <c r="B22" s="69" t="s">
        <v>579</v>
      </c>
      <c r="C22" s="71" t="s">
        <v>578</v>
      </c>
      <c r="D22" s="54"/>
    </row>
    <row r="23" spans="1:4" ht="20.25" customHeight="1" x14ac:dyDescent="0.2">
      <c r="A23" s="60" t="s">
        <v>485</v>
      </c>
      <c r="B23" s="69" t="s">
        <v>577</v>
      </c>
      <c r="C23" s="71" t="s">
        <v>576</v>
      </c>
      <c r="D23" s="54"/>
    </row>
    <row r="24" spans="1:4" ht="24.75" customHeight="1" x14ac:dyDescent="0.2">
      <c r="A24" s="60" t="s">
        <v>485</v>
      </c>
      <c r="B24" s="69" t="s">
        <v>762</v>
      </c>
      <c r="C24" s="71" t="s">
        <v>575</v>
      </c>
      <c r="D24" s="54"/>
    </row>
    <row r="25" spans="1:4" ht="21.75" customHeight="1" x14ac:dyDescent="0.2">
      <c r="A25" s="70" t="s">
        <v>491</v>
      </c>
      <c r="B25" s="69"/>
      <c r="C25" s="68" t="s">
        <v>574</v>
      </c>
      <c r="D25" s="54"/>
    </row>
    <row r="26" spans="1:4" ht="23.25" customHeight="1" x14ac:dyDescent="0.2">
      <c r="A26" s="60" t="s">
        <v>491</v>
      </c>
      <c r="B26" s="59" t="s">
        <v>573</v>
      </c>
      <c r="C26" s="58" t="s">
        <v>572</v>
      </c>
      <c r="D26" s="54"/>
    </row>
    <row r="27" spans="1:4" ht="15" customHeight="1" x14ac:dyDescent="0.2">
      <c r="A27" s="60" t="s">
        <v>491</v>
      </c>
      <c r="B27" s="59" t="s">
        <v>571</v>
      </c>
      <c r="C27" s="58" t="s">
        <v>570</v>
      </c>
      <c r="D27" s="54"/>
    </row>
    <row r="28" spans="1:4" ht="24.75" customHeight="1" x14ac:dyDescent="0.2">
      <c r="A28" s="60" t="s">
        <v>491</v>
      </c>
      <c r="B28" s="59" t="s">
        <v>569</v>
      </c>
      <c r="C28" s="66" t="s">
        <v>568</v>
      </c>
      <c r="D28" s="54"/>
    </row>
    <row r="29" spans="1:4" ht="13.5" customHeight="1" x14ac:dyDescent="0.2">
      <c r="A29" s="60" t="s">
        <v>491</v>
      </c>
      <c r="B29" s="59" t="s">
        <v>567</v>
      </c>
      <c r="C29" s="58" t="s">
        <v>566</v>
      </c>
      <c r="D29" s="54"/>
    </row>
    <row r="30" spans="1:4" ht="36.75" customHeight="1" x14ac:dyDescent="0.2">
      <c r="A30" s="63" t="s">
        <v>491</v>
      </c>
      <c r="B30" s="59" t="s">
        <v>565</v>
      </c>
      <c r="C30" s="67" t="s">
        <v>564</v>
      </c>
      <c r="D30" s="61"/>
    </row>
    <row r="31" spans="1:4" ht="26.25" customHeight="1" x14ac:dyDescent="0.2">
      <c r="A31" s="60" t="s">
        <v>491</v>
      </c>
      <c r="B31" s="59" t="s">
        <v>563</v>
      </c>
      <c r="C31" s="66" t="s">
        <v>562</v>
      </c>
      <c r="D31" s="54"/>
    </row>
    <row r="32" spans="1:4" ht="24" customHeight="1" x14ac:dyDescent="0.2">
      <c r="A32" s="60" t="s">
        <v>491</v>
      </c>
      <c r="B32" s="59" t="s">
        <v>561</v>
      </c>
      <c r="C32" s="66" t="s">
        <v>560</v>
      </c>
      <c r="D32" s="54"/>
    </row>
    <row r="33" spans="1:4" ht="16.5" customHeight="1" x14ac:dyDescent="0.2">
      <c r="A33" s="60" t="s">
        <v>491</v>
      </c>
      <c r="B33" s="59" t="s">
        <v>561</v>
      </c>
      <c r="C33" s="66" t="s">
        <v>632</v>
      </c>
      <c r="D33" s="54"/>
    </row>
    <row r="34" spans="1:4" ht="27" customHeight="1" x14ac:dyDescent="0.2">
      <c r="A34" s="60" t="s">
        <v>491</v>
      </c>
      <c r="B34" s="59" t="s">
        <v>559</v>
      </c>
      <c r="C34" s="58" t="s">
        <v>558</v>
      </c>
      <c r="D34" s="54"/>
    </row>
    <row r="35" spans="1:4" ht="27" customHeight="1" x14ac:dyDescent="0.2">
      <c r="A35" s="60" t="s">
        <v>491</v>
      </c>
      <c r="B35" s="59" t="s">
        <v>557</v>
      </c>
      <c r="C35" s="58" t="s">
        <v>556</v>
      </c>
      <c r="D35" s="54"/>
    </row>
    <row r="36" spans="1:4" x14ac:dyDescent="0.2">
      <c r="A36" s="60" t="s">
        <v>491</v>
      </c>
      <c r="B36" s="59" t="s">
        <v>555</v>
      </c>
      <c r="C36" s="65" t="s">
        <v>554</v>
      </c>
      <c r="D36" s="54"/>
    </row>
    <row r="37" spans="1:4" x14ac:dyDescent="0.2">
      <c r="A37" s="60" t="s">
        <v>491</v>
      </c>
      <c r="B37" s="59" t="s">
        <v>553</v>
      </c>
      <c r="C37" s="65" t="s">
        <v>552</v>
      </c>
      <c r="D37" s="54"/>
    </row>
    <row r="38" spans="1:4" x14ac:dyDescent="0.2">
      <c r="A38" s="60" t="s">
        <v>491</v>
      </c>
      <c r="B38" s="59" t="s">
        <v>551</v>
      </c>
      <c r="C38" s="65" t="s">
        <v>550</v>
      </c>
      <c r="D38" s="54"/>
    </row>
    <row r="39" spans="1:4" ht="17.25" customHeight="1" x14ac:dyDescent="0.2">
      <c r="A39" s="60" t="s">
        <v>491</v>
      </c>
      <c r="B39" s="59" t="s">
        <v>549</v>
      </c>
      <c r="C39" s="58" t="s">
        <v>548</v>
      </c>
      <c r="D39" s="54"/>
    </row>
    <row r="40" spans="1:4" ht="36" customHeight="1" x14ac:dyDescent="0.2">
      <c r="A40" s="60" t="s">
        <v>491</v>
      </c>
      <c r="B40" s="59" t="s">
        <v>547</v>
      </c>
      <c r="C40" s="64" t="s">
        <v>546</v>
      </c>
      <c r="D40" s="54"/>
    </row>
    <row r="41" spans="1:4" ht="33" customHeight="1" x14ac:dyDescent="0.2">
      <c r="A41" s="60" t="s">
        <v>491</v>
      </c>
      <c r="B41" s="59" t="s">
        <v>545</v>
      </c>
      <c r="C41" s="64" t="s">
        <v>544</v>
      </c>
      <c r="D41" s="54"/>
    </row>
    <row r="42" spans="1:4" ht="39.75" customHeight="1" x14ac:dyDescent="0.2">
      <c r="A42" s="60" t="s">
        <v>491</v>
      </c>
      <c r="B42" s="59" t="s">
        <v>543</v>
      </c>
      <c r="C42" s="64" t="s">
        <v>542</v>
      </c>
      <c r="D42" s="54"/>
    </row>
    <row r="43" spans="1:4" ht="36" customHeight="1" x14ac:dyDescent="0.2">
      <c r="A43" s="60" t="s">
        <v>491</v>
      </c>
      <c r="B43" s="59" t="s">
        <v>541</v>
      </c>
      <c r="C43" s="64" t="s">
        <v>540</v>
      </c>
      <c r="D43" s="54"/>
    </row>
    <row r="44" spans="1:4" ht="26.25" customHeight="1" x14ac:dyDescent="0.2">
      <c r="A44" s="60" t="s">
        <v>491</v>
      </c>
      <c r="B44" s="59" t="s">
        <v>539</v>
      </c>
      <c r="C44" s="58" t="s">
        <v>538</v>
      </c>
      <c r="D44" s="54"/>
    </row>
    <row r="45" spans="1:4" ht="25.5" customHeight="1" x14ac:dyDescent="0.2">
      <c r="A45" s="60" t="s">
        <v>491</v>
      </c>
      <c r="B45" s="59" t="s">
        <v>537</v>
      </c>
      <c r="C45" s="58" t="s">
        <v>536</v>
      </c>
      <c r="D45" s="54"/>
    </row>
    <row r="46" spans="1:4" ht="15.75" customHeight="1" x14ac:dyDescent="0.2">
      <c r="A46" s="60" t="s">
        <v>491</v>
      </c>
      <c r="B46" s="59" t="s">
        <v>535</v>
      </c>
      <c r="C46" s="58" t="s">
        <v>534</v>
      </c>
      <c r="D46" s="54"/>
    </row>
    <row r="47" spans="1:4" ht="17.25" customHeight="1" x14ac:dyDescent="0.2">
      <c r="A47" s="63" t="s">
        <v>491</v>
      </c>
      <c r="B47" s="59" t="s">
        <v>533</v>
      </c>
      <c r="C47" s="62" t="s">
        <v>532</v>
      </c>
      <c r="D47" s="61"/>
    </row>
    <row r="48" spans="1:4" ht="25.5" customHeight="1" x14ac:dyDescent="0.2">
      <c r="A48" s="63" t="s">
        <v>491</v>
      </c>
      <c r="B48" s="59" t="s">
        <v>531</v>
      </c>
      <c r="C48" s="62" t="s">
        <v>530</v>
      </c>
      <c r="D48" s="61"/>
    </row>
    <row r="49" spans="1:4" ht="24.75" customHeight="1" x14ac:dyDescent="0.2">
      <c r="A49" s="63" t="s">
        <v>491</v>
      </c>
      <c r="B49" s="59" t="s">
        <v>529</v>
      </c>
      <c r="C49" s="62" t="s">
        <v>528</v>
      </c>
      <c r="D49" s="61"/>
    </row>
    <row r="50" spans="1:4" ht="24.75" customHeight="1" x14ac:dyDescent="0.2">
      <c r="A50" s="63" t="s">
        <v>491</v>
      </c>
      <c r="B50" s="59" t="s">
        <v>527</v>
      </c>
      <c r="C50" s="62" t="s">
        <v>526</v>
      </c>
      <c r="D50" s="61"/>
    </row>
    <row r="51" spans="1:4" ht="15" customHeight="1" x14ac:dyDescent="0.2">
      <c r="A51" s="60" t="s">
        <v>491</v>
      </c>
      <c r="B51" s="59" t="s">
        <v>525</v>
      </c>
      <c r="C51" s="58" t="s">
        <v>524</v>
      </c>
      <c r="D51" s="54"/>
    </row>
    <row r="52" spans="1:4" ht="13.5" customHeight="1" x14ac:dyDescent="0.2">
      <c r="A52" s="60" t="s">
        <v>491</v>
      </c>
      <c r="B52" s="59" t="s">
        <v>523</v>
      </c>
      <c r="C52" s="58" t="s">
        <v>522</v>
      </c>
      <c r="D52" s="54"/>
    </row>
    <row r="53" spans="1:4" ht="15" customHeight="1" x14ac:dyDescent="0.2">
      <c r="A53" s="105" t="s">
        <v>491</v>
      </c>
      <c r="B53" s="106" t="s">
        <v>521</v>
      </c>
      <c r="C53" s="107" t="s">
        <v>520</v>
      </c>
      <c r="D53" s="54"/>
    </row>
    <row r="54" spans="1:4" ht="12.75" customHeight="1" x14ac:dyDescent="0.2">
      <c r="A54" s="60" t="s">
        <v>491</v>
      </c>
      <c r="B54" s="108" t="s">
        <v>647</v>
      </c>
      <c r="C54" s="109" t="s">
        <v>648</v>
      </c>
      <c r="D54" s="54"/>
    </row>
    <row r="55" spans="1:4" ht="18.75" customHeight="1" x14ac:dyDescent="0.2">
      <c r="A55" s="55"/>
      <c r="B55" s="157" t="s">
        <v>519</v>
      </c>
      <c r="C55" s="157"/>
      <c r="D55" s="54"/>
    </row>
    <row r="56" spans="1:4" ht="26.25" customHeight="1" x14ac:dyDescent="0.2">
      <c r="A56" s="57"/>
      <c r="B56" s="157" t="s">
        <v>518</v>
      </c>
      <c r="C56" s="158"/>
      <c r="D56" s="56"/>
    </row>
    <row r="57" spans="1:4" x14ac:dyDescent="0.2">
      <c r="A57" s="55"/>
      <c r="B57" s="157"/>
      <c r="C57" s="157"/>
      <c r="D57" s="54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/>
  </sheetPr>
  <dimension ref="A1:J16"/>
  <sheetViews>
    <sheetView view="pageBreakPreview" zoomScaleSheetLayoutView="100" workbookViewId="0">
      <selection activeCell="C1" sqref="C1:J3"/>
    </sheetView>
  </sheetViews>
  <sheetFormatPr defaultRowHeight="12.75" x14ac:dyDescent="0.2"/>
  <cols>
    <col min="1" max="1" width="7.28515625" style="25" customWidth="1"/>
    <col min="2" max="2" width="18.42578125" style="25" customWidth="1"/>
    <col min="3" max="3" width="93.7109375" style="25" customWidth="1"/>
    <col min="4" max="10" width="9.140625" style="25" hidden="1" customWidth="1"/>
    <col min="11" max="256" width="9.140625" style="25"/>
    <col min="257" max="257" width="6.140625" style="25" customWidth="1"/>
    <col min="258" max="258" width="18.42578125" style="25" customWidth="1"/>
    <col min="259" max="259" width="93.85546875" style="25" customWidth="1"/>
    <col min="260" max="260" width="0" style="25" hidden="1" customWidth="1"/>
    <col min="261" max="512" width="9.140625" style="25"/>
    <col min="513" max="513" width="6.140625" style="25" customWidth="1"/>
    <col min="514" max="514" width="18.42578125" style="25" customWidth="1"/>
    <col min="515" max="515" width="93.85546875" style="25" customWidth="1"/>
    <col min="516" max="516" width="0" style="25" hidden="1" customWidth="1"/>
    <col min="517" max="768" width="9.140625" style="25"/>
    <col min="769" max="769" width="6.140625" style="25" customWidth="1"/>
    <col min="770" max="770" width="18.42578125" style="25" customWidth="1"/>
    <col min="771" max="771" width="93.85546875" style="25" customWidth="1"/>
    <col min="772" max="772" width="0" style="25" hidden="1" customWidth="1"/>
    <col min="773" max="1024" width="9.140625" style="25"/>
    <col min="1025" max="1025" width="6.140625" style="25" customWidth="1"/>
    <col min="1026" max="1026" width="18.42578125" style="25" customWidth="1"/>
    <col min="1027" max="1027" width="93.85546875" style="25" customWidth="1"/>
    <col min="1028" max="1028" width="0" style="25" hidden="1" customWidth="1"/>
    <col min="1029" max="1280" width="9.140625" style="25"/>
    <col min="1281" max="1281" width="6.140625" style="25" customWidth="1"/>
    <col min="1282" max="1282" width="18.42578125" style="25" customWidth="1"/>
    <col min="1283" max="1283" width="93.85546875" style="25" customWidth="1"/>
    <col min="1284" max="1284" width="0" style="25" hidden="1" customWidth="1"/>
    <col min="1285" max="1536" width="9.140625" style="25"/>
    <col min="1537" max="1537" width="6.140625" style="25" customWidth="1"/>
    <col min="1538" max="1538" width="18.42578125" style="25" customWidth="1"/>
    <col min="1539" max="1539" width="93.85546875" style="25" customWidth="1"/>
    <col min="1540" max="1540" width="0" style="25" hidden="1" customWidth="1"/>
    <col min="1541" max="1792" width="9.140625" style="25"/>
    <col min="1793" max="1793" width="6.140625" style="25" customWidth="1"/>
    <col min="1794" max="1794" width="18.42578125" style="25" customWidth="1"/>
    <col min="1795" max="1795" width="93.85546875" style="25" customWidth="1"/>
    <col min="1796" max="1796" width="0" style="25" hidden="1" customWidth="1"/>
    <col min="1797" max="2048" width="9.140625" style="25"/>
    <col min="2049" max="2049" width="6.140625" style="25" customWidth="1"/>
    <col min="2050" max="2050" width="18.42578125" style="25" customWidth="1"/>
    <col min="2051" max="2051" width="93.85546875" style="25" customWidth="1"/>
    <col min="2052" max="2052" width="0" style="25" hidden="1" customWidth="1"/>
    <col min="2053" max="2304" width="9.140625" style="25"/>
    <col min="2305" max="2305" width="6.140625" style="25" customWidth="1"/>
    <col min="2306" max="2306" width="18.42578125" style="25" customWidth="1"/>
    <col min="2307" max="2307" width="93.85546875" style="25" customWidth="1"/>
    <col min="2308" max="2308" width="0" style="25" hidden="1" customWidth="1"/>
    <col min="2309" max="2560" width="9.140625" style="25"/>
    <col min="2561" max="2561" width="6.140625" style="25" customWidth="1"/>
    <col min="2562" max="2562" width="18.42578125" style="25" customWidth="1"/>
    <col min="2563" max="2563" width="93.85546875" style="25" customWidth="1"/>
    <col min="2564" max="2564" width="0" style="25" hidden="1" customWidth="1"/>
    <col min="2565" max="2816" width="9.140625" style="25"/>
    <col min="2817" max="2817" width="6.140625" style="25" customWidth="1"/>
    <col min="2818" max="2818" width="18.42578125" style="25" customWidth="1"/>
    <col min="2819" max="2819" width="93.85546875" style="25" customWidth="1"/>
    <col min="2820" max="2820" width="0" style="25" hidden="1" customWidth="1"/>
    <col min="2821" max="3072" width="9.140625" style="25"/>
    <col min="3073" max="3073" width="6.140625" style="25" customWidth="1"/>
    <col min="3074" max="3074" width="18.42578125" style="25" customWidth="1"/>
    <col min="3075" max="3075" width="93.85546875" style="25" customWidth="1"/>
    <col min="3076" max="3076" width="0" style="25" hidden="1" customWidth="1"/>
    <col min="3077" max="3328" width="9.140625" style="25"/>
    <col min="3329" max="3329" width="6.140625" style="25" customWidth="1"/>
    <col min="3330" max="3330" width="18.42578125" style="25" customWidth="1"/>
    <col min="3331" max="3331" width="93.85546875" style="25" customWidth="1"/>
    <col min="3332" max="3332" width="0" style="25" hidden="1" customWidth="1"/>
    <col min="3333" max="3584" width="9.140625" style="25"/>
    <col min="3585" max="3585" width="6.140625" style="25" customWidth="1"/>
    <col min="3586" max="3586" width="18.42578125" style="25" customWidth="1"/>
    <col min="3587" max="3587" width="93.85546875" style="25" customWidth="1"/>
    <col min="3588" max="3588" width="0" style="25" hidden="1" customWidth="1"/>
    <col min="3589" max="3840" width="9.140625" style="25"/>
    <col min="3841" max="3841" width="6.140625" style="25" customWidth="1"/>
    <col min="3842" max="3842" width="18.42578125" style="25" customWidth="1"/>
    <col min="3843" max="3843" width="93.85546875" style="25" customWidth="1"/>
    <col min="3844" max="3844" width="0" style="25" hidden="1" customWidth="1"/>
    <col min="3845" max="4096" width="9.140625" style="25"/>
    <col min="4097" max="4097" width="6.140625" style="25" customWidth="1"/>
    <col min="4098" max="4098" width="18.42578125" style="25" customWidth="1"/>
    <col min="4099" max="4099" width="93.85546875" style="25" customWidth="1"/>
    <col min="4100" max="4100" width="0" style="25" hidden="1" customWidth="1"/>
    <col min="4101" max="4352" width="9.140625" style="25"/>
    <col min="4353" max="4353" width="6.140625" style="25" customWidth="1"/>
    <col min="4354" max="4354" width="18.42578125" style="25" customWidth="1"/>
    <col min="4355" max="4355" width="93.85546875" style="25" customWidth="1"/>
    <col min="4356" max="4356" width="0" style="25" hidden="1" customWidth="1"/>
    <col min="4357" max="4608" width="9.140625" style="25"/>
    <col min="4609" max="4609" width="6.140625" style="25" customWidth="1"/>
    <col min="4610" max="4610" width="18.42578125" style="25" customWidth="1"/>
    <col min="4611" max="4611" width="93.85546875" style="25" customWidth="1"/>
    <col min="4612" max="4612" width="0" style="25" hidden="1" customWidth="1"/>
    <col min="4613" max="4864" width="9.140625" style="25"/>
    <col min="4865" max="4865" width="6.140625" style="25" customWidth="1"/>
    <col min="4866" max="4866" width="18.42578125" style="25" customWidth="1"/>
    <col min="4867" max="4867" width="93.85546875" style="25" customWidth="1"/>
    <col min="4868" max="4868" width="0" style="25" hidden="1" customWidth="1"/>
    <col min="4869" max="5120" width="9.140625" style="25"/>
    <col min="5121" max="5121" width="6.140625" style="25" customWidth="1"/>
    <col min="5122" max="5122" width="18.42578125" style="25" customWidth="1"/>
    <col min="5123" max="5123" width="93.85546875" style="25" customWidth="1"/>
    <col min="5124" max="5124" width="0" style="25" hidden="1" customWidth="1"/>
    <col min="5125" max="5376" width="9.140625" style="25"/>
    <col min="5377" max="5377" width="6.140625" style="25" customWidth="1"/>
    <col min="5378" max="5378" width="18.42578125" style="25" customWidth="1"/>
    <col min="5379" max="5379" width="93.85546875" style="25" customWidth="1"/>
    <col min="5380" max="5380" width="0" style="25" hidden="1" customWidth="1"/>
    <col min="5381" max="5632" width="9.140625" style="25"/>
    <col min="5633" max="5633" width="6.140625" style="25" customWidth="1"/>
    <col min="5634" max="5634" width="18.42578125" style="25" customWidth="1"/>
    <col min="5635" max="5635" width="93.85546875" style="25" customWidth="1"/>
    <col min="5636" max="5636" width="0" style="25" hidden="1" customWidth="1"/>
    <col min="5637" max="5888" width="9.140625" style="25"/>
    <col min="5889" max="5889" width="6.140625" style="25" customWidth="1"/>
    <col min="5890" max="5890" width="18.42578125" style="25" customWidth="1"/>
    <col min="5891" max="5891" width="93.85546875" style="25" customWidth="1"/>
    <col min="5892" max="5892" width="0" style="25" hidden="1" customWidth="1"/>
    <col min="5893" max="6144" width="9.140625" style="25"/>
    <col min="6145" max="6145" width="6.140625" style="25" customWidth="1"/>
    <col min="6146" max="6146" width="18.42578125" style="25" customWidth="1"/>
    <col min="6147" max="6147" width="93.85546875" style="25" customWidth="1"/>
    <col min="6148" max="6148" width="0" style="25" hidden="1" customWidth="1"/>
    <col min="6149" max="6400" width="9.140625" style="25"/>
    <col min="6401" max="6401" width="6.140625" style="25" customWidth="1"/>
    <col min="6402" max="6402" width="18.42578125" style="25" customWidth="1"/>
    <col min="6403" max="6403" width="93.85546875" style="25" customWidth="1"/>
    <col min="6404" max="6404" width="0" style="25" hidden="1" customWidth="1"/>
    <col min="6405" max="6656" width="9.140625" style="25"/>
    <col min="6657" max="6657" width="6.140625" style="25" customWidth="1"/>
    <col min="6658" max="6658" width="18.42578125" style="25" customWidth="1"/>
    <col min="6659" max="6659" width="93.85546875" style="25" customWidth="1"/>
    <col min="6660" max="6660" width="0" style="25" hidden="1" customWidth="1"/>
    <col min="6661" max="6912" width="9.140625" style="25"/>
    <col min="6913" max="6913" width="6.140625" style="25" customWidth="1"/>
    <col min="6914" max="6914" width="18.42578125" style="25" customWidth="1"/>
    <col min="6915" max="6915" width="93.85546875" style="25" customWidth="1"/>
    <col min="6916" max="6916" width="0" style="25" hidden="1" customWidth="1"/>
    <col min="6917" max="7168" width="9.140625" style="25"/>
    <col min="7169" max="7169" width="6.140625" style="25" customWidth="1"/>
    <col min="7170" max="7170" width="18.42578125" style="25" customWidth="1"/>
    <col min="7171" max="7171" width="93.85546875" style="25" customWidth="1"/>
    <col min="7172" max="7172" width="0" style="25" hidden="1" customWidth="1"/>
    <col min="7173" max="7424" width="9.140625" style="25"/>
    <col min="7425" max="7425" width="6.140625" style="25" customWidth="1"/>
    <col min="7426" max="7426" width="18.42578125" style="25" customWidth="1"/>
    <col min="7427" max="7427" width="93.85546875" style="25" customWidth="1"/>
    <col min="7428" max="7428" width="0" style="25" hidden="1" customWidth="1"/>
    <col min="7429" max="7680" width="9.140625" style="25"/>
    <col min="7681" max="7681" width="6.140625" style="25" customWidth="1"/>
    <col min="7682" max="7682" width="18.42578125" style="25" customWidth="1"/>
    <col min="7683" max="7683" width="93.85546875" style="25" customWidth="1"/>
    <col min="7684" max="7684" width="0" style="25" hidden="1" customWidth="1"/>
    <col min="7685" max="7936" width="9.140625" style="25"/>
    <col min="7937" max="7937" width="6.140625" style="25" customWidth="1"/>
    <col min="7938" max="7938" width="18.42578125" style="25" customWidth="1"/>
    <col min="7939" max="7939" width="93.85546875" style="25" customWidth="1"/>
    <col min="7940" max="7940" width="0" style="25" hidden="1" customWidth="1"/>
    <col min="7941" max="8192" width="9.140625" style="25"/>
    <col min="8193" max="8193" width="6.140625" style="25" customWidth="1"/>
    <col min="8194" max="8194" width="18.42578125" style="25" customWidth="1"/>
    <col min="8195" max="8195" width="93.85546875" style="25" customWidth="1"/>
    <col min="8196" max="8196" width="0" style="25" hidden="1" customWidth="1"/>
    <col min="8197" max="8448" width="9.140625" style="25"/>
    <col min="8449" max="8449" width="6.140625" style="25" customWidth="1"/>
    <col min="8450" max="8450" width="18.42578125" style="25" customWidth="1"/>
    <col min="8451" max="8451" width="93.85546875" style="25" customWidth="1"/>
    <col min="8452" max="8452" width="0" style="25" hidden="1" customWidth="1"/>
    <col min="8453" max="8704" width="9.140625" style="25"/>
    <col min="8705" max="8705" width="6.140625" style="25" customWidth="1"/>
    <col min="8706" max="8706" width="18.42578125" style="25" customWidth="1"/>
    <col min="8707" max="8707" width="93.85546875" style="25" customWidth="1"/>
    <col min="8708" max="8708" width="0" style="25" hidden="1" customWidth="1"/>
    <col min="8709" max="8960" width="9.140625" style="25"/>
    <col min="8961" max="8961" width="6.140625" style="25" customWidth="1"/>
    <col min="8962" max="8962" width="18.42578125" style="25" customWidth="1"/>
    <col min="8963" max="8963" width="93.85546875" style="25" customWidth="1"/>
    <col min="8964" max="8964" width="0" style="25" hidden="1" customWidth="1"/>
    <col min="8965" max="9216" width="9.140625" style="25"/>
    <col min="9217" max="9217" width="6.140625" style="25" customWidth="1"/>
    <col min="9218" max="9218" width="18.42578125" style="25" customWidth="1"/>
    <col min="9219" max="9219" width="93.85546875" style="25" customWidth="1"/>
    <col min="9220" max="9220" width="0" style="25" hidden="1" customWidth="1"/>
    <col min="9221" max="9472" width="9.140625" style="25"/>
    <col min="9473" max="9473" width="6.140625" style="25" customWidth="1"/>
    <col min="9474" max="9474" width="18.42578125" style="25" customWidth="1"/>
    <col min="9475" max="9475" width="93.85546875" style="25" customWidth="1"/>
    <col min="9476" max="9476" width="0" style="25" hidden="1" customWidth="1"/>
    <col min="9477" max="9728" width="9.140625" style="25"/>
    <col min="9729" max="9729" width="6.140625" style="25" customWidth="1"/>
    <col min="9730" max="9730" width="18.42578125" style="25" customWidth="1"/>
    <col min="9731" max="9731" width="93.85546875" style="25" customWidth="1"/>
    <col min="9732" max="9732" width="0" style="25" hidden="1" customWidth="1"/>
    <col min="9733" max="9984" width="9.140625" style="25"/>
    <col min="9985" max="9985" width="6.140625" style="25" customWidth="1"/>
    <col min="9986" max="9986" width="18.42578125" style="25" customWidth="1"/>
    <col min="9987" max="9987" width="93.85546875" style="25" customWidth="1"/>
    <col min="9988" max="9988" width="0" style="25" hidden="1" customWidth="1"/>
    <col min="9989" max="10240" width="9.140625" style="25"/>
    <col min="10241" max="10241" width="6.140625" style="25" customWidth="1"/>
    <col min="10242" max="10242" width="18.42578125" style="25" customWidth="1"/>
    <col min="10243" max="10243" width="93.85546875" style="25" customWidth="1"/>
    <col min="10244" max="10244" width="0" style="25" hidden="1" customWidth="1"/>
    <col min="10245" max="10496" width="9.140625" style="25"/>
    <col min="10497" max="10497" width="6.140625" style="25" customWidth="1"/>
    <col min="10498" max="10498" width="18.42578125" style="25" customWidth="1"/>
    <col min="10499" max="10499" width="93.85546875" style="25" customWidth="1"/>
    <col min="10500" max="10500" width="0" style="25" hidden="1" customWidth="1"/>
    <col min="10501" max="10752" width="9.140625" style="25"/>
    <col min="10753" max="10753" width="6.140625" style="25" customWidth="1"/>
    <col min="10754" max="10754" width="18.42578125" style="25" customWidth="1"/>
    <col min="10755" max="10755" width="93.85546875" style="25" customWidth="1"/>
    <col min="10756" max="10756" width="0" style="25" hidden="1" customWidth="1"/>
    <col min="10757" max="11008" width="9.140625" style="25"/>
    <col min="11009" max="11009" width="6.140625" style="25" customWidth="1"/>
    <col min="11010" max="11010" width="18.42578125" style="25" customWidth="1"/>
    <col min="11011" max="11011" width="93.85546875" style="25" customWidth="1"/>
    <col min="11012" max="11012" width="0" style="25" hidden="1" customWidth="1"/>
    <col min="11013" max="11264" width="9.140625" style="25"/>
    <col min="11265" max="11265" width="6.140625" style="25" customWidth="1"/>
    <col min="11266" max="11266" width="18.42578125" style="25" customWidth="1"/>
    <col min="11267" max="11267" width="93.85546875" style="25" customWidth="1"/>
    <col min="11268" max="11268" width="0" style="25" hidden="1" customWidth="1"/>
    <col min="11269" max="11520" width="9.140625" style="25"/>
    <col min="11521" max="11521" width="6.140625" style="25" customWidth="1"/>
    <col min="11522" max="11522" width="18.42578125" style="25" customWidth="1"/>
    <col min="11523" max="11523" width="93.85546875" style="25" customWidth="1"/>
    <col min="11524" max="11524" width="0" style="25" hidden="1" customWidth="1"/>
    <col min="11525" max="11776" width="9.140625" style="25"/>
    <col min="11777" max="11777" width="6.140625" style="25" customWidth="1"/>
    <col min="11778" max="11778" width="18.42578125" style="25" customWidth="1"/>
    <col min="11779" max="11779" width="93.85546875" style="25" customWidth="1"/>
    <col min="11780" max="11780" width="0" style="25" hidden="1" customWidth="1"/>
    <col min="11781" max="12032" width="9.140625" style="25"/>
    <col min="12033" max="12033" width="6.140625" style="25" customWidth="1"/>
    <col min="12034" max="12034" width="18.42578125" style="25" customWidth="1"/>
    <col min="12035" max="12035" width="93.85546875" style="25" customWidth="1"/>
    <col min="12036" max="12036" width="0" style="25" hidden="1" customWidth="1"/>
    <col min="12037" max="12288" width="9.140625" style="25"/>
    <col min="12289" max="12289" width="6.140625" style="25" customWidth="1"/>
    <col min="12290" max="12290" width="18.42578125" style="25" customWidth="1"/>
    <col min="12291" max="12291" width="93.85546875" style="25" customWidth="1"/>
    <col min="12292" max="12292" width="0" style="25" hidden="1" customWidth="1"/>
    <col min="12293" max="12544" width="9.140625" style="25"/>
    <col min="12545" max="12545" width="6.140625" style="25" customWidth="1"/>
    <col min="12546" max="12546" width="18.42578125" style="25" customWidth="1"/>
    <col min="12547" max="12547" width="93.85546875" style="25" customWidth="1"/>
    <col min="12548" max="12548" width="0" style="25" hidden="1" customWidth="1"/>
    <col min="12549" max="12800" width="9.140625" style="25"/>
    <col min="12801" max="12801" width="6.140625" style="25" customWidth="1"/>
    <col min="12802" max="12802" width="18.42578125" style="25" customWidth="1"/>
    <col min="12803" max="12803" width="93.85546875" style="25" customWidth="1"/>
    <col min="12804" max="12804" width="0" style="25" hidden="1" customWidth="1"/>
    <col min="12805" max="13056" width="9.140625" style="25"/>
    <col min="13057" max="13057" width="6.140625" style="25" customWidth="1"/>
    <col min="13058" max="13058" width="18.42578125" style="25" customWidth="1"/>
    <col min="13059" max="13059" width="93.85546875" style="25" customWidth="1"/>
    <col min="13060" max="13060" width="0" style="25" hidden="1" customWidth="1"/>
    <col min="13061" max="13312" width="9.140625" style="25"/>
    <col min="13313" max="13313" width="6.140625" style="25" customWidth="1"/>
    <col min="13314" max="13314" width="18.42578125" style="25" customWidth="1"/>
    <col min="13315" max="13315" width="93.85546875" style="25" customWidth="1"/>
    <col min="13316" max="13316" width="0" style="25" hidden="1" customWidth="1"/>
    <col min="13317" max="13568" width="9.140625" style="25"/>
    <col min="13569" max="13569" width="6.140625" style="25" customWidth="1"/>
    <col min="13570" max="13570" width="18.42578125" style="25" customWidth="1"/>
    <col min="13571" max="13571" width="93.85546875" style="25" customWidth="1"/>
    <col min="13572" max="13572" width="0" style="25" hidden="1" customWidth="1"/>
    <col min="13573" max="13824" width="9.140625" style="25"/>
    <col min="13825" max="13825" width="6.140625" style="25" customWidth="1"/>
    <col min="13826" max="13826" width="18.42578125" style="25" customWidth="1"/>
    <col min="13827" max="13827" width="93.85546875" style="25" customWidth="1"/>
    <col min="13828" max="13828" width="0" style="25" hidden="1" customWidth="1"/>
    <col min="13829" max="14080" width="9.140625" style="25"/>
    <col min="14081" max="14081" width="6.140625" style="25" customWidth="1"/>
    <col min="14082" max="14082" width="18.42578125" style="25" customWidth="1"/>
    <col min="14083" max="14083" width="93.85546875" style="25" customWidth="1"/>
    <col min="14084" max="14084" width="0" style="25" hidden="1" customWidth="1"/>
    <col min="14085" max="14336" width="9.140625" style="25"/>
    <col min="14337" max="14337" width="6.140625" style="25" customWidth="1"/>
    <col min="14338" max="14338" width="18.42578125" style="25" customWidth="1"/>
    <col min="14339" max="14339" width="93.85546875" style="25" customWidth="1"/>
    <col min="14340" max="14340" width="0" style="25" hidden="1" customWidth="1"/>
    <col min="14341" max="14592" width="9.140625" style="25"/>
    <col min="14593" max="14593" width="6.140625" style="25" customWidth="1"/>
    <col min="14594" max="14594" width="18.42578125" style="25" customWidth="1"/>
    <col min="14595" max="14595" width="93.85546875" style="25" customWidth="1"/>
    <col min="14596" max="14596" width="0" style="25" hidden="1" customWidth="1"/>
    <col min="14597" max="14848" width="9.140625" style="25"/>
    <col min="14849" max="14849" width="6.140625" style="25" customWidth="1"/>
    <col min="14850" max="14850" width="18.42578125" style="25" customWidth="1"/>
    <col min="14851" max="14851" width="93.85546875" style="25" customWidth="1"/>
    <col min="14852" max="14852" width="0" style="25" hidden="1" customWidth="1"/>
    <col min="14853" max="15104" width="9.140625" style="25"/>
    <col min="15105" max="15105" width="6.140625" style="25" customWidth="1"/>
    <col min="15106" max="15106" width="18.42578125" style="25" customWidth="1"/>
    <col min="15107" max="15107" width="93.85546875" style="25" customWidth="1"/>
    <col min="15108" max="15108" width="0" style="25" hidden="1" customWidth="1"/>
    <col min="15109" max="15360" width="9.140625" style="25"/>
    <col min="15361" max="15361" width="6.140625" style="25" customWidth="1"/>
    <col min="15362" max="15362" width="18.42578125" style="25" customWidth="1"/>
    <col min="15363" max="15363" width="93.85546875" style="25" customWidth="1"/>
    <col min="15364" max="15364" width="0" style="25" hidden="1" customWidth="1"/>
    <col min="15365" max="15616" width="9.140625" style="25"/>
    <col min="15617" max="15617" width="6.140625" style="25" customWidth="1"/>
    <col min="15618" max="15618" width="18.42578125" style="25" customWidth="1"/>
    <col min="15619" max="15619" width="93.85546875" style="25" customWidth="1"/>
    <col min="15620" max="15620" width="0" style="25" hidden="1" customWidth="1"/>
    <col min="15621" max="15872" width="9.140625" style="25"/>
    <col min="15873" max="15873" width="6.140625" style="25" customWidth="1"/>
    <col min="15874" max="15874" width="18.42578125" style="25" customWidth="1"/>
    <col min="15875" max="15875" width="93.85546875" style="25" customWidth="1"/>
    <col min="15876" max="15876" width="0" style="25" hidden="1" customWidth="1"/>
    <col min="15877" max="16128" width="9.140625" style="25"/>
    <col min="16129" max="16129" width="6.140625" style="25" customWidth="1"/>
    <col min="16130" max="16130" width="18.42578125" style="25" customWidth="1"/>
    <col min="16131" max="16131" width="93.85546875" style="25" customWidth="1"/>
    <col min="16132" max="16132" width="0" style="25" hidden="1" customWidth="1"/>
    <col min="16133" max="16384" width="9.140625" style="25"/>
  </cols>
  <sheetData>
    <row r="1" spans="1:10" ht="15.75" x14ac:dyDescent="0.25">
      <c r="C1" s="148" t="s">
        <v>596</v>
      </c>
      <c r="D1" s="148"/>
      <c r="E1" s="148"/>
      <c r="F1" s="148"/>
      <c r="G1" s="148"/>
      <c r="H1" s="148"/>
      <c r="I1" s="148"/>
      <c r="J1" s="148"/>
    </row>
    <row r="2" spans="1:10" ht="15.75" x14ac:dyDescent="0.2">
      <c r="C2" s="149" t="s">
        <v>702</v>
      </c>
      <c r="D2" s="149"/>
      <c r="E2" s="149"/>
      <c r="F2" s="149"/>
      <c r="G2" s="149"/>
      <c r="H2" s="149"/>
      <c r="I2" s="149"/>
      <c r="J2" s="149"/>
    </row>
    <row r="3" spans="1:10" ht="15.75" x14ac:dyDescent="0.2">
      <c r="C3" s="150" t="s">
        <v>703</v>
      </c>
      <c r="D3" s="150"/>
      <c r="E3" s="150"/>
      <c r="F3" s="150"/>
      <c r="G3" s="150"/>
      <c r="H3" s="150"/>
      <c r="I3" s="150"/>
      <c r="J3" s="150"/>
    </row>
    <row r="4" spans="1:10" ht="18.75" customHeight="1" x14ac:dyDescent="0.25">
      <c r="C4" s="151"/>
      <c r="D4" s="151"/>
      <c r="E4" s="151"/>
      <c r="F4" s="151"/>
      <c r="G4" s="151"/>
      <c r="H4" s="151"/>
      <c r="I4" s="151"/>
      <c r="J4" s="151"/>
    </row>
    <row r="5" spans="1:10" ht="51" customHeight="1" x14ac:dyDescent="0.25">
      <c r="A5" s="160" t="s">
        <v>707</v>
      </c>
      <c r="B5" s="160"/>
      <c r="C5" s="160"/>
      <c r="D5" s="160"/>
    </row>
    <row r="6" spans="1:10" ht="51" customHeight="1" x14ac:dyDescent="0.2">
      <c r="A6" s="75" t="s">
        <v>706</v>
      </c>
      <c r="B6" s="117" t="s">
        <v>593</v>
      </c>
      <c r="C6" s="118" t="s">
        <v>592</v>
      </c>
      <c r="D6" s="76"/>
    </row>
    <row r="7" spans="1:10" ht="44.25" customHeight="1" x14ac:dyDescent="0.2">
      <c r="A7" s="77" t="s">
        <v>485</v>
      </c>
      <c r="B7" s="74"/>
      <c r="C7" s="78" t="s">
        <v>591</v>
      </c>
      <c r="D7" s="76"/>
    </row>
    <row r="8" spans="1:10" ht="17.25" customHeight="1" x14ac:dyDescent="0.2">
      <c r="A8" s="60" t="s">
        <v>485</v>
      </c>
      <c r="B8" s="79" t="s">
        <v>597</v>
      </c>
      <c r="C8" s="64" t="s">
        <v>598</v>
      </c>
      <c r="D8" s="54"/>
    </row>
    <row r="9" spans="1:10" ht="18" customHeight="1" x14ac:dyDescent="0.2">
      <c r="A9" s="60" t="s">
        <v>485</v>
      </c>
      <c r="B9" s="79" t="s">
        <v>599</v>
      </c>
      <c r="C9" s="64" t="s">
        <v>600</v>
      </c>
      <c r="D9" s="54"/>
    </row>
    <row r="10" spans="1:10" ht="27.75" customHeight="1" x14ac:dyDescent="0.2">
      <c r="A10" s="60" t="s">
        <v>485</v>
      </c>
      <c r="B10" s="79" t="s">
        <v>633</v>
      </c>
      <c r="C10" s="64" t="s">
        <v>708</v>
      </c>
      <c r="D10" s="54"/>
    </row>
    <row r="11" spans="1:10" ht="27.75" customHeight="1" x14ac:dyDescent="0.2">
      <c r="A11" s="60" t="s">
        <v>485</v>
      </c>
      <c r="B11" s="79" t="s">
        <v>634</v>
      </c>
      <c r="C11" s="64" t="s">
        <v>710</v>
      </c>
      <c r="D11" s="54"/>
    </row>
    <row r="12" spans="1:10" x14ac:dyDescent="0.2">
      <c r="A12" s="60" t="s">
        <v>485</v>
      </c>
      <c r="B12" s="79" t="s">
        <v>601</v>
      </c>
      <c r="C12" s="80" t="s">
        <v>602</v>
      </c>
      <c r="D12" s="54"/>
    </row>
    <row r="13" spans="1:10" ht="18.75" customHeight="1" x14ac:dyDescent="0.2">
      <c r="A13" s="60" t="s">
        <v>485</v>
      </c>
      <c r="B13" s="79" t="s">
        <v>603</v>
      </c>
      <c r="C13" s="80" t="s">
        <v>604</v>
      </c>
      <c r="D13" s="54"/>
    </row>
    <row r="14" spans="1:10" ht="30.75" customHeight="1" x14ac:dyDescent="0.2">
      <c r="A14" s="81"/>
      <c r="B14" s="157" t="s">
        <v>709</v>
      </c>
      <c r="C14" s="157"/>
      <c r="D14" s="54"/>
    </row>
    <row r="15" spans="1:10" ht="24.75" customHeight="1" x14ac:dyDescent="0.2">
      <c r="A15" s="82"/>
      <c r="B15" s="157"/>
      <c r="C15" s="158"/>
      <c r="D15" s="56"/>
    </row>
    <row r="16" spans="1:10" x14ac:dyDescent="0.2">
      <c r="A16" s="81"/>
      <c r="D16" s="54"/>
    </row>
  </sheetData>
  <mergeCells count="7">
    <mergeCell ref="B15:C15"/>
    <mergeCell ref="B14:C14"/>
    <mergeCell ref="C1:J1"/>
    <mergeCell ref="C2:J2"/>
    <mergeCell ref="C3:J3"/>
    <mergeCell ref="C4:J4"/>
    <mergeCell ref="A5:D5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/>
  </sheetPr>
  <dimension ref="A1:J22"/>
  <sheetViews>
    <sheetView view="pageBreakPreview" zoomScaleSheetLayoutView="100" workbookViewId="0">
      <selection activeCell="C1" sqref="C1:J1"/>
    </sheetView>
  </sheetViews>
  <sheetFormatPr defaultRowHeight="12.75" x14ac:dyDescent="0.2"/>
  <cols>
    <col min="1" max="1" width="18.140625" style="25" customWidth="1"/>
    <col min="2" max="2" width="17.140625" style="25" hidden="1" customWidth="1"/>
    <col min="3" max="3" width="63.5703125" style="25" customWidth="1"/>
    <col min="4" max="4" width="14.42578125" style="25" customWidth="1"/>
    <col min="5" max="5" width="0.140625" style="25" hidden="1" customWidth="1"/>
    <col min="6" max="10" width="9.140625" style="25" hidden="1" customWidth="1"/>
    <col min="11" max="256" width="9.140625" style="25"/>
    <col min="257" max="257" width="18.140625" style="25" customWidth="1"/>
    <col min="258" max="258" width="0" style="25" hidden="1" customWidth="1"/>
    <col min="259" max="259" width="66" style="25" customWidth="1"/>
    <col min="260" max="260" width="12.28515625" style="25" customWidth="1"/>
    <col min="261" max="512" width="9.140625" style="25"/>
    <col min="513" max="513" width="18.140625" style="25" customWidth="1"/>
    <col min="514" max="514" width="0" style="25" hidden="1" customWidth="1"/>
    <col min="515" max="515" width="66" style="25" customWidth="1"/>
    <col min="516" max="516" width="12.28515625" style="25" customWidth="1"/>
    <col min="517" max="768" width="9.140625" style="25"/>
    <col min="769" max="769" width="18.140625" style="25" customWidth="1"/>
    <col min="770" max="770" width="0" style="25" hidden="1" customWidth="1"/>
    <col min="771" max="771" width="66" style="25" customWidth="1"/>
    <col min="772" max="772" width="12.28515625" style="25" customWidth="1"/>
    <col min="773" max="1024" width="9.140625" style="25"/>
    <col min="1025" max="1025" width="18.140625" style="25" customWidth="1"/>
    <col min="1026" max="1026" width="0" style="25" hidden="1" customWidth="1"/>
    <col min="1027" max="1027" width="66" style="25" customWidth="1"/>
    <col min="1028" max="1028" width="12.28515625" style="25" customWidth="1"/>
    <col min="1029" max="1280" width="9.140625" style="25"/>
    <col min="1281" max="1281" width="18.140625" style="25" customWidth="1"/>
    <col min="1282" max="1282" width="0" style="25" hidden="1" customWidth="1"/>
    <col min="1283" max="1283" width="66" style="25" customWidth="1"/>
    <col min="1284" max="1284" width="12.28515625" style="25" customWidth="1"/>
    <col min="1285" max="1536" width="9.140625" style="25"/>
    <col min="1537" max="1537" width="18.140625" style="25" customWidth="1"/>
    <col min="1538" max="1538" width="0" style="25" hidden="1" customWidth="1"/>
    <col min="1539" max="1539" width="66" style="25" customWidth="1"/>
    <col min="1540" max="1540" width="12.28515625" style="25" customWidth="1"/>
    <col min="1541" max="1792" width="9.140625" style="25"/>
    <col min="1793" max="1793" width="18.140625" style="25" customWidth="1"/>
    <col min="1794" max="1794" width="0" style="25" hidden="1" customWidth="1"/>
    <col min="1795" max="1795" width="66" style="25" customWidth="1"/>
    <col min="1796" max="1796" width="12.28515625" style="25" customWidth="1"/>
    <col min="1797" max="2048" width="9.140625" style="25"/>
    <col min="2049" max="2049" width="18.140625" style="25" customWidth="1"/>
    <col min="2050" max="2050" width="0" style="25" hidden="1" customWidth="1"/>
    <col min="2051" max="2051" width="66" style="25" customWidth="1"/>
    <col min="2052" max="2052" width="12.28515625" style="25" customWidth="1"/>
    <col min="2053" max="2304" width="9.140625" style="25"/>
    <col min="2305" max="2305" width="18.140625" style="25" customWidth="1"/>
    <col min="2306" max="2306" width="0" style="25" hidden="1" customWidth="1"/>
    <col min="2307" max="2307" width="66" style="25" customWidth="1"/>
    <col min="2308" max="2308" width="12.28515625" style="25" customWidth="1"/>
    <col min="2309" max="2560" width="9.140625" style="25"/>
    <col min="2561" max="2561" width="18.140625" style="25" customWidth="1"/>
    <col min="2562" max="2562" width="0" style="25" hidden="1" customWidth="1"/>
    <col min="2563" max="2563" width="66" style="25" customWidth="1"/>
    <col min="2564" max="2564" width="12.28515625" style="25" customWidth="1"/>
    <col min="2565" max="2816" width="9.140625" style="25"/>
    <col min="2817" max="2817" width="18.140625" style="25" customWidth="1"/>
    <col min="2818" max="2818" width="0" style="25" hidden="1" customWidth="1"/>
    <col min="2819" max="2819" width="66" style="25" customWidth="1"/>
    <col min="2820" max="2820" width="12.28515625" style="25" customWidth="1"/>
    <col min="2821" max="3072" width="9.140625" style="25"/>
    <col min="3073" max="3073" width="18.140625" style="25" customWidth="1"/>
    <col min="3074" max="3074" width="0" style="25" hidden="1" customWidth="1"/>
    <col min="3075" max="3075" width="66" style="25" customWidth="1"/>
    <col min="3076" max="3076" width="12.28515625" style="25" customWidth="1"/>
    <col min="3077" max="3328" width="9.140625" style="25"/>
    <col min="3329" max="3329" width="18.140625" style="25" customWidth="1"/>
    <col min="3330" max="3330" width="0" style="25" hidden="1" customWidth="1"/>
    <col min="3331" max="3331" width="66" style="25" customWidth="1"/>
    <col min="3332" max="3332" width="12.28515625" style="25" customWidth="1"/>
    <col min="3333" max="3584" width="9.140625" style="25"/>
    <col min="3585" max="3585" width="18.140625" style="25" customWidth="1"/>
    <col min="3586" max="3586" width="0" style="25" hidden="1" customWidth="1"/>
    <col min="3587" max="3587" width="66" style="25" customWidth="1"/>
    <col min="3588" max="3588" width="12.28515625" style="25" customWidth="1"/>
    <col min="3589" max="3840" width="9.140625" style="25"/>
    <col min="3841" max="3841" width="18.140625" style="25" customWidth="1"/>
    <col min="3842" max="3842" width="0" style="25" hidden="1" customWidth="1"/>
    <col min="3843" max="3843" width="66" style="25" customWidth="1"/>
    <col min="3844" max="3844" width="12.28515625" style="25" customWidth="1"/>
    <col min="3845" max="4096" width="9.140625" style="25"/>
    <col min="4097" max="4097" width="18.140625" style="25" customWidth="1"/>
    <col min="4098" max="4098" width="0" style="25" hidden="1" customWidth="1"/>
    <col min="4099" max="4099" width="66" style="25" customWidth="1"/>
    <col min="4100" max="4100" width="12.28515625" style="25" customWidth="1"/>
    <col min="4101" max="4352" width="9.140625" style="25"/>
    <col min="4353" max="4353" width="18.140625" style="25" customWidth="1"/>
    <col min="4354" max="4354" width="0" style="25" hidden="1" customWidth="1"/>
    <col min="4355" max="4355" width="66" style="25" customWidth="1"/>
    <col min="4356" max="4356" width="12.28515625" style="25" customWidth="1"/>
    <col min="4357" max="4608" width="9.140625" style="25"/>
    <col min="4609" max="4609" width="18.140625" style="25" customWidth="1"/>
    <col min="4610" max="4610" width="0" style="25" hidden="1" customWidth="1"/>
    <col min="4611" max="4611" width="66" style="25" customWidth="1"/>
    <col min="4612" max="4612" width="12.28515625" style="25" customWidth="1"/>
    <col min="4613" max="4864" width="9.140625" style="25"/>
    <col min="4865" max="4865" width="18.140625" style="25" customWidth="1"/>
    <col min="4866" max="4866" width="0" style="25" hidden="1" customWidth="1"/>
    <col min="4867" max="4867" width="66" style="25" customWidth="1"/>
    <col min="4868" max="4868" width="12.28515625" style="25" customWidth="1"/>
    <col min="4869" max="5120" width="9.140625" style="25"/>
    <col min="5121" max="5121" width="18.140625" style="25" customWidth="1"/>
    <col min="5122" max="5122" width="0" style="25" hidden="1" customWidth="1"/>
    <col min="5123" max="5123" width="66" style="25" customWidth="1"/>
    <col min="5124" max="5124" width="12.28515625" style="25" customWidth="1"/>
    <col min="5125" max="5376" width="9.140625" style="25"/>
    <col min="5377" max="5377" width="18.140625" style="25" customWidth="1"/>
    <col min="5378" max="5378" width="0" style="25" hidden="1" customWidth="1"/>
    <col min="5379" max="5379" width="66" style="25" customWidth="1"/>
    <col min="5380" max="5380" width="12.28515625" style="25" customWidth="1"/>
    <col min="5381" max="5632" width="9.140625" style="25"/>
    <col min="5633" max="5633" width="18.140625" style="25" customWidth="1"/>
    <col min="5634" max="5634" width="0" style="25" hidden="1" customWidth="1"/>
    <col min="5635" max="5635" width="66" style="25" customWidth="1"/>
    <col min="5636" max="5636" width="12.28515625" style="25" customWidth="1"/>
    <col min="5637" max="5888" width="9.140625" style="25"/>
    <col min="5889" max="5889" width="18.140625" style="25" customWidth="1"/>
    <col min="5890" max="5890" width="0" style="25" hidden="1" customWidth="1"/>
    <col min="5891" max="5891" width="66" style="25" customWidth="1"/>
    <col min="5892" max="5892" width="12.28515625" style="25" customWidth="1"/>
    <col min="5893" max="6144" width="9.140625" style="25"/>
    <col min="6145" max="6145" width="18.140625" style="25" customWidth="1"/>
    <col min="6146" max="6146" width="0" style="25" hidden="1" customWidth="1"/>
    <col min="6147" max="6147" width="66" style="25" customWidth="1"/>
    <col min="6148" max="6148" width="12.28515625" style="25" customWidth="1"/>
    <col min="6149" max="6400" width="9.140625" style="25"/>
    <col min="6401" max="6401" width="18.140625" style="25" customWidth="1"/>
    <col min="6402" max="6402" width="0" style="25" hidden="1" customWidth="1"/>
    <col min="6403" max="6403" width="66" style="25" customWidth="1"/>
    <col min="6404" max="6404" width="12.28515625" style="25" customWidth="1"/>
    <col min="6405" max="6656" width="9.140625" style="25"/>
    <col min="6657" max="6657" width="18.140625" style="25" customWidth="1"/>
    <col min="6658" max="6658" width="0" style="25" hidden="1" customWidth="1"/>
    <col min="6659" max="6659" width="66" style="25" customWidth="1"/>
    <col min="6660" max="6660" width="12.28515625" style="25" customWidth="1"/>
    <col min="6661" max="6912" width="9.140625" style="25"/>
    <col min="6913" max="6913" width="18.140625" style="25" customWidth="1"/>
    <col min="6914" max="6914" width="0" style="25" hidden="1" customWidth="1"/>
    <col min="6915" max="6915" width="66" style="25" customWidth="1"/>
    <col min="6916" max="6916" width="12.28515625" style="25" customWidth="1"/>
    <col min="6917" max="7168" width="9.140625" style="25"/>
    <col min="7169" max="7169" width="18.140625" style="25" customWidth="1"/>
    <col min="7170" max="7170" width="0" style="25" hidden="1" customWidth="1"/>
    <col min="7171" max="7171" width="66" style="25" customWidth="1"/>
    <col min="7172" max="7172" width="12.28515625" style="25" customWidth="1"/>
    <col min="7173" max="7424" width="9.140625" style="25"/>
    <col min="7425" max="7425" width="18.140625" style="25" customWidth="1"/>
    <col min="7426" max="7426" width="0" style="25" hidden="1" customWidth="1"/>
    <col min="7427" max="7427" width="66" style="25" customWidth="1"/>
    <col min="7428" max="7428" width="12.28515625" style="25" customWidth="1"/>
    <col min="7429" max="7680" width="9.140625" style="25"/>
    <col min="7681" max="7681" width="18.140625" style="25" customWidth="1"/>
    <col min="7682" max="7682" width="0" style="25" hidden="1" customWidth="1"/>
    <col min="7683" max="7683" width="66" style="25" customWidth="1"/>
    <col min="7684" max="7684" width="12.28515625" style="25" customWidth="1"/>
    <col min="7685" max="7936" width="9.140625" style="25"/>
    <col min="7937" max="7937" width="18.140625" style="25" customWidth="1"/>
    <col min="7938" max="7938" width="0" style="25" hidden="1" customWidth="1"/>
    <col min="7939" max="7939" width="66" style="25" customWidth="1"/>
    <col min="7940" max="7940" width="12.28515625" style="25" customWidth="1"/>
    <col min="7941" max="8192" width="9.140625" style="25"/>
    <col min="8193" max="8193" width="18.140625" style="25" customWidth="1"/>
    <col min="8194" max="8194" width="0" style="25" hidden="1" customWidth="1"/>
    <col min="8195" max="8195" width="66" style="25" customWidth="1"/>
    <col min="8196" max="8196" width="12.28515625" style="25" customWidth="1"/>
    <col min="8197" max="8448" width="9.140625" style="25"/>
    <col min="8449" max="8449" width="18.140625" style="25" customWidth="1"/>
    <col min="8450" max="8450" width="0" style="25" hidden="1" customWidth="1"/>
    <col min="8451" max="8451" width="66" style="25" customWidth="1"/>
    <col min="8452" max="8452" width="12.28515625" style="25" customWidth="1"/>
    <col min="8453" max="8704" width="9.140625" style="25"/>
    <col min="8705" max="8705" width="18.140625" style="25" customWidth="1"/>
    <col min="8706" max="8706" width="0" style="25" hidden="1" customWidth="1"/>
    <col min="8707" max="8707" width="66" style="25" customWidth="1"/>
    <col min="8708" max="8708" width="12.28515625" style="25" customWidth="1"/>
    <col min="8709" max="8960" width="9.140625" style="25"/>
    <col min="8961" max="8961" width="18.140625" style="25" customWidth="1"/>
    <col min="8962" max="8962" width="0" style="25" hidden="1" customWidth="1"/>
    <col min="8963" max="8963" width="66" style="25" customWidth="1"/>
    <col min="8964" max="8964" width="12.28515625" style="25" customWidth="1"/>
    <col min="8965" max="9216" width="9.140625" style="25"/>
    <col min="9217" max="9217" width="18.140625" style="25" customWidth="1"/>
    <col min="9218" max="9218" width="0" style="25" hidden="1" customWidth="1"/>
    <col min="9219" max="9219" width="66" style="25" customWidth="1"/>
    <col min="9220" max="9220" width="12.28515625" style="25" customWidth="1"/>
    <col min="9221" max="9472" width="9.140625" style="25"/>
    <col min="9473" max="9473" width="18.140625" style="25" customWidth="1"/>
    <col min="9474" max="9474" width="0" style="25" hidden="1" customWidth="1"/>
    <col min="9475" max="9475" width="66" style="25" customWidth="1"/>
    <col min="9476" max="9476" width="12.28515625" style="25" customWidth="1"/>
    <col min="9477" max="9728" width="9.140625" style="25"/>
    <col min="9729" max="9729" width="18.140625" style="25" customWidth="1"/>
    <col min="9730" max="9730" width="0" style="25" hidden="1" customWidth="1"/>
    <col min="9731" max="9731" width="66" style="25" customWidth="1"/>
    <col min="9732" max="9732" width="12.28515625" style="25" customWidth="1"/>
    <col min="9733" max="9984" width="9.140625" style="25"/>
    <col min="9985" max="9985" width="18.140625" style="25" customWidth="1"/>
    <col min="9986" max="9986" width="0" style="25" hidden="1" customWidth="1"/>
    <col min="9987" max="9987" width="66" style="25" customWidth="1"/>
    <col min="9988" max="9988" width="12.28515625" style="25" customWidth="1"/>
    <col min="9989" max="10240" width="9.140625" style="25"/>
    <col min="10241" max="10241" width="18.140625" style="25" customWidth="1"/>
    <col min="10242" max="10242" width="0" style="25" hidden="1" customWidth="1"/>
    <col min="10243" max="10243" width="66" style="25" customWidth="1"/>
    <col min="10244" max="10244" width="12.28515625" style="25" customWidth="1"/>
    <col min="10245" max="10496" width="9.140625" style="25"/>
    <col min="10497" max="10497" width="18.140625" style="25" customWidth="1"/>
    <col min="10498" max="10498" width="0" style="25" hidden="1" customWidth="1"/>
    <col min="10499" max="10499" width="66" style="25" customWidth="1"/>
    <col min="10500" max="10500" width="12.28515625" style="25" customWidth="1"/>
    <col min="10501" max="10752" width="9.140625" style="25"/>
    <col min="10753" max="10753" width="18.140625" style="25" customWidth="1"/>
    <col min="10754" max="10754" width="0" style="25" hidden="1" customWidth="1"/>
    <col min="10755" max="10755" width="66" style="25" customWidth="1"/>
    <col min="10756" max="10756" width="12.28515625" style="25" customWidth="1"/>
    <col min="10757" max="11008" width="9.140625" style="25"/>
    <col min="11009" max="11009" width="18.140625" style="25" customWidth="1"/>
    <col min="11010" max="11010" width="0" style="25" hidden="1" customWidth="1"/>
    <col min="11011" max="11011" width="66" style="25" customWidth="1"/>
    <col min="11012" max="11012" width="12.28515625" style="25" customWidth="1"/>
    <col min="11013" max="11264" width="9.140625" style="25"/>
    <col min="11265" max="11265" width="18.140625" style="25" customWidth="1"/>
    <col min="11266" max="11266" width="0" style="25" hidden="1" customWidth="1"/>
    <col min="11267" max="11267" width="66" style="25" customWidth="1"/>
    <col min="11268" max="11268" width="12.28515625" style="25" customWidth="1"/>
    <col min="11269" max="11520" width="9.140625" style="25"/>
    <col min="11521" max="11521" width="18.140625" style="25" customWidth="1"/>
    <col min="11522" max="11522" width="0" style="25" hidden="1" customWidth="1"/>
    <col min="11523" max="11523" width="66" style="25" customWidth="1"/>
    <col min="11524" max="11524" width="12.28515625" style="25" customWidth="1"/>
    <col min="11525" max="11776" width="9.140625" style="25"/>
    <col min="11777" max="11777" width="18.140625" style="25" customWidth="1"/>
    <col min="11778" max="11778" width="0" style="25" hidden="1" customWidth="1"/>
    <col min="11779" max="11779" width="66" style="25" customWidth="1"/>
    <col min="11780" max="11780" width="12.28515625" style="25" customWidth="1"/>
    <col min="11781" max="12032" width="9.140625" style="25"/>
    <col min="12033" max="12033" width="18.140625" style="25" customWidth="1"/>
    <col min="12034" max="12034" width="0" style="25" hidden="1" customWidth="1"/>
    <col min="12035" max="12035" width="66" style="25" customWidth="1"/>
    <col min="12036" max="12036" width="12.28515625" style="25" customWidth="1"/>
    <col min="12037" max="12288" width="9.140625" style="25"/>
    <col min="12289" max="12289" width="18.140625" style="25" customWidth="1"/>
    <col min="12290" max="12290" width="0" style="25" hidden="1" customWidth="1"/>
    <col min="12291" max="12291" width="66" style="25" customWidth="1"/>
    <col min="12292" max="12292" width="12.28515625" style="25" customWidth="1"/>
    <col min="12293" max="12544" width="9.140625" style="25"/>
    <col min="12545" max="12545" width="18.140625" style="25" customWidth="1"/>
    <col min="12546" max="12546" width="0" style="25" hidden="1" customWidth="1"/>
    <col min="12547" max="12547" width="66" style="25" customWidth="1"/>
    <col min="12548" max="12548" width="12.28515625" style="25" customWidth="1"/>
    <col min="12549" max="12800" width="9.140625" style="25"/>
    <col min="12801" max="12801" width="18.140625" style="25" customWidth="1"/>
    <col min="12802" max="12802" width="0" style="25" hidden="1" customWidth="1"/>
    <col min="12803" max="12803" width="66" style="25" customWidth="1"/>
    <col min="12804" max="12804" width="12.28515625" style="25" customWidth="1"/>
    <col min="12805" max="13056" width="9.140625" style="25"/>
    <col min="13057" max="13057" width="18.140625" style="25" customWidth="1"/>
    <col min="13058" max="13058" width="0" style="25" hidden="1" customWidth="1"/>
    <col min="13059" max="13059" width="66" style="25" customWidth="1"/>
    <col min="13060" max="13060" width="12.28515625" style="25" customWidth="1"/>
    <col min="13061" max="13312" width="9.140625" style="25"/>
    <col min="13313" max="13313" width="18.140625" style="25" customWidth="1"/>
    <col min="13314" max="13314" width="0" style="25" hidden="1" customWidth="1"/>
    <col min="13315" max="13315" width="66" style="25" customWidth="1"/>
    <col min="13316" max="13316" width="12.28515625" style="25" customWidth="1"/>
    <col min="13317" max="13568" width="9.140625" style="25"/>
    <col min="13569" max="13569" width="18.140625" style="25" customWidth="1"/>
    <col min="13570" max="13570" width="0" style="25" hidden="1" customWidth="1"/>
    <col min="13571" max="13571" width="66" style="25" customWidth="1"/>
    <col min="13572" max="13572" width="12.28515625" style="25" customWidth="1"/>
    <col min="13573" max="13824" width="9.140625" style="25"/>
    <col min="13825" max="13825" width="18.140625" style="25" customWidth="1"/>
    <col min="13826" max="13826" width="0" style="25" hidden="1" customWidth="1"/>
    <col min="13827" max="13827" width="66" style="25" customWidth="1"/>
    <col min="13828" max="13828" width="12.28515625" style="25" customWidth="1"/>
    <col min="13829" max="14080" width="9.140625" style="25"/>
    <col min="14081" max="14081" width="18.140625" style="25" customWidth="1"/>
    <col min="14082" max="14082" width="0" style="25" hidden="1" customWidth="1"/>
    <col min="14083" max="14083" width="66" style="25" customWidth="1"/>
    <col min="14084" max="14084" width="12.28515625" style="25" customWidth="1"/>
    <col min="14085" max="14336" width="9.140625" style="25"/>
    <col min="14337" max="14337" width="18.140625" style="25" customWidth="1"/>
    <col min="14338" max="14338" width="0" style="25" hidden="1" customWidth="1"/>
    <col min="14339" max="14339" width="66" style="25" customWidth="1"/>
    <col min="14340" max="14340" width="12.28515625" style="25" customWidth="1"/>
    <col min="14341" max="14592" width="9.140625" style="25"/>
    <col min="14593" max="14593" width="18.140625" style="25" customWidth="1"/>
    <col min="14594" max="14594" width="0" style="25" hidden="1" customWidth="1"/>
    <col min="14595" max="14595" width="66" style="25" customWidth="1"/>
    <col min="14596" max="14596" width="12.28515625" style="25" customWidth="1"/>
    <col min="14597" max="14848" width="9.140625" style="25"/>
    <col min="14849" max="14849" width="18.140625" style="25" customWidth="1"/>
    <col min="14850" max="14850" width="0" style="25" hidden="1" customWidth="1"/>
    <col min="14851" max="14851" width="66" style="25" customWidth="1"/>
    <col min="14852" max="14852" width="12.28515625" style="25" customWidth="1"/>
    <col min="14853" max="15104" width="9.140625" style="25"/>
    <col min="15105" max="15105" width="18.140625" style="25" customWidth="1"/>
    <col min="15106" max="15106" width="0" style="25" hidden="1" customWidth="1"/>
    <col min="15107" max="15107" width="66" style="25" customWidth="1"/>
    <col min="15108" max="15108" width="12.28515625" style="25" customWidth="1"/>
    <col min="15109" max="15360" width="9.140625" style="25"/>
    <col min="15361" max="15361" width="18.140625" style="25" customWidth="1"/>
    <col min="15362" max="15362" width="0" style="25" hidden="1" customWidth="1"/>
    <col min="15363" max="15363" width="66" style="25" customWidth="1"/>
    <col min="15364" max="15364" width="12.28515625" style="25" customWidth="1"/>
    <col min="15365" max="15616" width="9.140625" style="25"/>
    <col min="15617" max="15617" width="18.140625" style="25" customWidth="1"/>
    <col min="15618" max="15618" width="0" style="25" hidden="1" customWidth="1"/>
    <col min="15619" max="15619" width="66" style="25" customWidth="1"/>
    <col min="15620" max="15620" width="12.28515625" style="25" customWidth="1"/>
    <col min="15621" max="15872" width="9.140625" style="25"/>
    <col min="15873" max="15873" width="18.140625" style="25" customWidth="1"/>
    <col min="15874" max="15874" width="0" style="25" hidden="1" customWidth="1"/>
    <col min="15875" max="15875" width="66" style="25" customWidth="1"/>
    <col min="15876" max="15876" width="12.28515625" style="25" customWidth="1"/>
    <col min="15877" max="16128" width="9.140625" style="25"/>
    <col min="16129" max="16129" width="18.140625" style="25" customWidth="1"/>
    <col min="16130" max="16130" width="0" style="25" hidden="1" customWidth="1"/>
    <col min="16131" max="16131" width="66" style="25" customWidth="1"/>
    <col min="16132" max="16132" width="12.28515625" style="25" customWidth="1"/>
    <col min="16133" max="16384" width="9.140625" style="25"/>
  </cols>
  <sheetData>
    <row r="1" spans="1:10" ht="15.75" x14ac:dyDescent="0.25">
      <c r="C1" s="148" t="s">
        <v>44</v>
      </c>
      <c r="D1" s="148"/>
      <c r="E1" s="148"/>
      <c r="F1" s="148"/>
      <c r="G1" s="148"/>
      <c r="H1" s="148"/>
      <c r="I1" s="148"/>
      <c r="J1" s="148"/>
    </row>
    <row r="2" spans="1:10" ht="15.75" x14ac:dyDescent="0.2">
      <c r="C2" s="149" t="s">
        <v>702</v>
      </c>
      <c r="D2" s="149"/>
      <c r="E2" s="149"/>
      <c r="F2" s="149"/>
      <c r="G2" s="149"/>
      <c r="H2" s="149"/>
      <c r="I2" s="149"/>
      <c r="J2" s="149"/>
    </row>
    <row r="3" spans="1:10" ht="15.75" x14ac:dyDescent="0.2">
      <c r="C3" s="150" t="s">
        <v>703</v>
      </c>
      <c r="D3" s="150"/>
      <c r="E3" s="150"/>
      <c r="F3" s="150"/>
      <c r="G3" s="150"/>
      <c r="H3" s="150"/>
      <c r="I3" s="150"/>
      <c r="J3" s="150"/>
    </row>
    <row r="4" spans="1:10" ht="36.75" customHeight="1" x14ac:dyDescent="0.25">
      <c r="C4" s="151"/>
      <c r="D4" s="151"/>
      <c r="E4" s="151"/>
      <c r="F4" s="151"/>
      <c r="G4" s="151"/>
      <c r="H4" s="151"/>
      <c r="I4" s="151"/>
      <c r="J4" s="151"/>
    </row>
    <row r="5" spans="1:10" x14ac:dyDescent="0.2">
      <c r="A5" s="163" t="s">
        <v>711</v>
      </c>
      <c r="B5" s="163"/>
      <c r="C5" s="163"/>
      <c r="D5" s="163"/>
    </row>
    <row r="6" spans="1:10" ht="44.25" customHeight="1" x14ac:dyDescent="0.2">
      <c r="A6" s="163"/>
      <c r="B6" s="163"/>
      <c r="C6" s="163"/>
      <c r="D6" s="163"/>
    </row>
    <row r="7" spans="1:10" ht="15.75" x14ac:dyDescent="0.25">
      <c r="A7" s="161" t="s">
        <v>606</v>
      </c>
      <c r="B7" s="83" t="s">
        <v>607</v>
      </c>
      <c r="C7" s="162" t="s">
        <v>608</v>
      </c>
      <c r="D7" s="162" t="s">
        <v>609</v>
      </c>
    </row>
    <row r="8" spans="1:10" s="85" customFormat="1" ht="63.75" customHeight="1" x14ac:dyDescent="0.2">
      <c r="A8" s="161"/>
      <c r="B8" s="84" t="s">
        <v>607</v>
      </c>
      <c r="C8" s="162"/>
      <c r="D8" s="162"/>
    </row>
    <row r="9" spans="1:10" s="85" customFormat="1" ht="15.75" x14ac:dyDescent="0.25">
      <c r="A9" s="86">
        <v>1</v>
      </c>
      <c r="B9" s="86">
        <v>2</v>
      </c>
      <c r="C9" s="86">
        <v>2</v>
      </c>
      <c r="D9" s="86">
        <v>3</v>
      </c>
    </row>
    <row r="10" spans="1:10" ht="35.25" customHeight="1" x14ac:dyDescent="0.25">
      <c r="A10" s="86" t="s">
        <v>610</v>
      </c>
      <c r="B10" s="87"/>
      <c r="C10" s="88" t="s">
        <v>611</v>
      </c>
      <c r="D10" s="86">
        <v>100</v>
      </c>
    </row>
    <row r="11" spans="1:10" ht="66" customHeight="1" x14ac:dyDescent="0.25">
      <c r="A11" s="86" t="s">
        <v>612</v>
      </c>
      <c r="B11" s="87"/>
      <c r="C11" s="88" t="s">
        <v>613</v>
      </c>
      <c r="D11" s="89" t="s">
        <v>68</v>
      </c>
    </row>
    <row r="12" spans="1:10" ht="35.25" customHeight="1" x14ac:dyDescent="0.25">
      <c r="A12" s="86" t="s">
        <v>614</v>
      </c>
      <c r="B12" s="90"/>
      <c r="C12" s="88" t="s">
        <v>615</v>
      </c>
      <c r="D12" s="89" t="s">
        <v>68</v>
      </c>
    </row>
    <row r="13" spans="1:10" ht="35.25" customHeight="1" x14ac:dyDescent="0.25">
      <c r="A13" s="86" t="s">
        <v>616</v>
      </c>
      <c r="B13" s="91"/>
      <c r="C13" s="88" t="s">
        <v>617</v>
      </c>
      <c r="D13" s="89" t="s">
        <v>68</v>
      </c>
    </row>
    <row r="14" spans="1:10" ht="35.25" customHeight="1" x14ac:dyDescent="0.25">
      <c r="A14" s="86" t="s">
        <v>618</v>
      </c>
      <c r="B14" s="91"/>
      <c r="C14" s="88" t="s">
        <v>619</v>
      </c>
      <c r="D14" s="89" t="s">
        <v>68</v>
      </c>
    </row>
    <row r="15" spans="1:10" ht="36" hidden="1" customHeight="1" x14ac:dyDescent="0.25">
      <c r="A15" s="86"/>
      <c r="B15" s="91"/>
      <c r="C15" s="88"/>
      <c r="D15" s="89"/>
    </row>
    <row r="16" spans="1:10" ht="35.25" customHeight="1" x14ac:dyDescent="0.25">
      <c r="A16" s="86" t="s">
        <v>620</v>
      </c>
      <c r="B16" s="90"/>
      <c r="C16" s="88" t="s">
        <v>621</v>
      </c>
      <c r="D16" s="89" t="s">
        <v>68</v>
      </c>
    </row>
    <row r="17" spans="1:4" ht="49.5" customHeight="1" x14ac:dyDescent="0.25">
      <c r="A17" s="86" t="s">
        <v>622</v>
      </c>
      <c r="B17" s="90"/>
      <c r="C17" s="88" t="s">
        <v>623</v>
      </c>
      <c r="D17" s="89" t="s">
        <v>68</v>
      </c>
    </row>
    <row r="18" spans="1:4" ht="61.5" customHeight="1" x14ac:dyDescent="0.25">
      <c r="A18" s="86" t="s">
        <v>624</v>
      </c>
      <c r="B18" s="90"/>
      <c r="C18" s="88" t="s">
        <v>530</v>
      </c>
      <c r="D18" s="89" t="s">
        <v>68</v>
      </c>
    </row>
    <row r="19" spans="1:4" ht="52.5" customHeight="1" x14ac:dyDescent="0.25">
      <c r="A19" s="86" t="s">
        <v>625</v>
      </c>
      <c r="B19" s="90"/>
      <c r="C19" s="88" t="s">
        <v>626</v>
      </c>
      <c r="D19" s="89" t="s">
        <v>68</v>
      </c>
    </row>
    <row r="20" spans="1:4" ht="35.25" customHeight="1" x14ac:dyDescent="0.25">
      <c r="A20" s="86" t="s">
        <v>627</v>
      </c>
      <c r="B20" s="91"/>
      <c r="C20" s="88" t="s">
        <v>581</v>
      </c>
      <c r="D20" s="89" t="s">
        <v>68</v>
      </c>
    </row>
    <row r="21" spans="1:4" ht="16.5" customHeight="1" x14ac:dyDescent="0.25">
      <c r="A21" s="86" t="s">
        <v>628</v>
      </c>
      <c r="B21" s="91"/>
      <c r="C21" s="88" t="s">
        <v>520</v>
      </c>
      <c r="D21" s="89" t="s">
        <v>68</v>
      </c>
    </row>
    <row r="22" spans="1:4" ht="20.25" hidden="1" customHeight="1" x14ac:dyDescent="0.25">
      <c r="A22" s="86"/>
      <c r="B22" s="91"/>
      <c r="C22" s="92"/>
      <c r="D22" s="8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96"/>
  <sheetViews>
    <sheetView view="pageBreakPreview" topLeftCell="A669" zoomScaleSheetLayoutView="100" workbookViewId="0">
      <selection activeCell="A673" sqref="A673"/>
    </sheetView>
  </sheetViews>
  <sheetFormatPr defaultRowHeight="12.75" x14ac:dyDescent="0.2"/>
  <cols>
    <col min="1" max="1" width="44.85546875" style="41" customWidth="1"/>
    <col min="2" max="2" width="7.5703125" style="33" customWidth="1"/>
    <col min="3" max="3" width="8.28515625" style="33" customWidth="1"/>
    <col min="4" max="4" width="12.7109375" style="33" customWidth="1"/>
    <col min="5" max="5" width="9.85546875" style="33" customWidth="1"/>
    <col min="6" max="6" width="12.7109375" style="33" customWidth="1"/>
    <col min="7" max="7" width="13.85546875" style="42" customWidth="1"/>
    <col min="8" max="8" width="14.85546875" style="4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hidden="1" x14ac:dyDescent="0.25">
      <c r="A1" s="148" t="s">
        <v>630</v>
      </c>
      <c r="B1" s="148"/>
      <c r="C1" s="148"/>
      <c r="D1" s="148"/>
      <c r="E1" s="148"/>
      <c r="F1" s="148"/>
      <c r="G1" s="148"/>
      <c r="H1" s="148"/>
    </row>
    <row r="2" spans="1:9" ht="15.75" hidden="1" x14ac:dyDescent="0.2">
      <c r="A2" s="149" t="s">
        <v>45</v>
      </c>
      <c r="B2" s="149"/>
      <c r="C2" s="149"/>
      <c r="D2" s="149"/>
      <c r="E2" s="149"/>
      <c r="F2" s="149"/>
      <c r="G2" s="149"/>
      <c r="H2" s="149"/>
    </row>
    <row r="3" spans="1:9" ht="15.75" hidden="1" x14ac:dyDescent="0.2">
      <c r="A3" s="150" t="s">
        <v>699</v>
      </c>
      <c r="B3" s="150"/>
      <c r="C3" s="150"/>
      <c r="D3" s="150"/>
      <c r="E3" s="150"/>
      <c r="F3" s="150"/>
      <c r="G3" s="150"/>
      <c r="H3" s="150"/>
    </row>
    <row r="4" spans="1:9" ht="16.5" customHeight="1" x14ac:dyDescent="0.25">
      <c r="A4" s="148" t="s">
        <v>629</v>
      </c>
      <c r="B4" s="148"/>
      <c r="C4" s="148"/>
      <c r="D4" s="148"/>
      <c r="E4" s="148"/>
      <c r="F4" s="148"/>
      <c r="G4" s="148"/>
      <c r="H4" s="148"/>
    </row>
    <row r="5" spans="1:9" ht="15" customHeight="1" x14ac:dyDescent="0.2">
      <c r="A5" s="149" t="s">
        <v>702</v>
      </c>
      <c r="B5" s="149"/>
      <c r="C5" s="149"/>
      <c r="D5" s="149"/>
      <c r="E5" s="149"/>
      <c r="F5" s="149"/>
      <c r="G5" s="149"/>
      <c r="H5" s="149"/>
    </row>
    <row r="6" spans="1:9" ht="20.25" customHeight="1" x14ac:dyDescent="0.2">
      <c r="A6" s="150" t="s">
        <v>703</v>
      </c>
      <c r="B6" s="150"/>
      <c r="C6" s="150"/>
      <c r="D6" s="150"/>
      <c r="E6" s="150"/>
      <c r="F6" s="150"/>
      <c r="G6" s="150"/>
      <c r="H6" s="150"/>
      <c r="I6" s="104"/>
    </row>
    <row r="7" spans="1:9" ht="19.5" customHeight="1" x14ac:dyDescent="0.25">
      <c r="A7" s="151"/>
      <c r="B7" s="151"/>
      <c r="C7" s="151"/>
      <c r="D7" s="151"/>
      <c r="E7" s="151"/>
      <c r="F7" s="151"/>
      <c r="G7" s="151"/>
      <c r="H7" s="151"/>
    </row>
    <row r="8" spans="1:9" ht="88.5" customHeight="1" x14ac:dyDescent="0.3">
      <c r="A8" s="164" t="s">
        <v>714</v>
      </c>
      <c r="B8" s="164"/>
      <c r="C8" s="164"/>
      <c r="D8" s="164"/>
      <c r="E8" s="164"/>
      <c r="F8" s="164"/>
      <c r="G8" s="164"/>
      <c r="H8" s="164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46</v>
      </c>
    </row>
    <row r="10" spans="1:9" s="28" customFormat="1" ht="16.5" customHeight="1" x14ac:dyDescent="0.2">
      <c r="A10" s="165" t="s">
        <v>47</v>
      </c>
      <c r="B10" s="166" t="s">
        <v>48</v>
      </c>
      <c r="C10" s="166" t="s">
        <v>49</v>
      </c>
      <c r="D10" s="166" t="s">
        <v>50</v>
      </c>
      <c r="E10" s="166" t="s">
        <v>51</v>
      </c>
      <c r="F10" s="168" t="s">
        <v>52</v>
      </c>
      <c r="G10" s="168" t="s">
        <v>712</v>
      </c>
      <c r="H10" s="168" t="s">
        <v>713</v>
      </c>
    </row>
    <row r="11" spans="1:9" s="28" customFormat="1" ht="39.75" customHeight="1" x14ac:dyDescent="0.2">
      <c r="A11" s="165"/>
      <c r="B11" s="167"/>
      <c r="C11" s="167"/>
      <c r="D11" s="167"/>
      <c r="E11" s="167"/>
      <c r="F11" s="167"/>
      <c r="G11" s="167"/>
      <c r="H11" s="167"/>
    </row>
    <row r="12" spans="1:9" s="31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53</v>
      </c>
      <c r="G12" s="121">
        <v>7</v>
      </c>
      <c r="H12" s="121">
        <v>8</v>
      </c>
    </row>
    <row r="13" spans="1:9" s="27" customFormat="1" ht="15" x14ac:dyDescent="0.25">
      <c r="A13" s="119" t="s">
        <v>54</v>
      </c>
      <c r="B13" s="113" t="s">
        <v>55</v>
      </c>
      <c r="C13" s="113" t="s">
        <v>56</v>
      </c>
      <c r="D13" s="113" t="s">
        <v>57</v>
      </c>
      <c r="E13" s="113" t="s">
        <v>58</v>
      </c>
      <c r="F13" s="114">
        <f>F14+F20+F86+F102+F108</f>
        <v>22856.6</v>
      </c>
      <c r="G13" s="114">
        <f t="shared" ref="G13:H13" si="0">G14+G20+G86+G102+G108</f>
        <v>22311.800000000003</v>
      </c>
      <c r="H13" s="114">
        <f t="shared" si="0"/>
        <v>22275.899999999998</v>
      </c>
    </row>
    <row r="14" spans="1:9" s="27" customFormat="1" ht="39" x14ac:dyDescent="0.25">
      <c r="A14" s="119" t="s">
        <v>59</v>
      </c>
      <c r="B14" s="113" t="s">
        <v>55</v>
      </c>
      <c r="C14" s="113" t="s">
        <v>60</v>
      </c>
      <c r="D14" s="113" t="s">
        <v>57</v>
      </c>
      <c r="E14" s="113" t="s">
        <v>58</v>
      </c>
      <c r="F14" s="114">
        <f t="shared" ref="F14:H18" si="1">F15</f>
        <v>1567.6</v>
      </c>
      <c r="G14" s="114">
        <f t="shared" si="1"/>
        <v>1629</v>
      </c>
      <c r="H14" s="114">
        <f t="shared" si="1"/>
        <v>1683</v>
      </c>
    </row>
    <row r="15" spans="1:9" s="27" customFormat="1" ht="26.25" x14ac:dyDescent="0.25">
      <c r="A15" s="119" t="s">
        <v>61</v>
      </c>
      <c r="B15" s="113" t="s">
        <v>55</v>
      </c>
      <c r="C15" s="113" t="s">
        <v>60</v>
      </c>
      <c r="D15" s="113" t="s">
        <v>62</v>
      </c>
      <c r="E15" s="113" t="s">
        <v>58</v>
      </c>
      <c r="F15" s="114">
        <f t="shared" si="1"/>
        <v>1567.6</v>
      </c>
      <c r="G15" s="114">
        <f t="shared" si="1"/>
        <v>1629</v>
      </c>
      <c r="H15" s="114">
        <f t="shared" si="1"/>
        <v>1683</v>
      </c>
    </row>
    <row r="16" spans="1:9" s="27" customFormat="1" ht="26.25" x14ac:dyDescent="0.25">
      <c r="A16" s="119" t="s">
        <v>63</v>
      </c>
      <c r="B16" s="113" t="s">
        <v>55</v>
      </c>
      <c r="C16" s="113" t="s">
        <v>60</v>
      </c>
      <c r="D16" s="113" t="s">
        <v>64</v>
      </c>
      <c r="E16" s="113" t="s">
        <v>58</v>
      </c>
      <c r="F16" s="114">
        <f t="shared" si="1"/>
        <v>1567.6</v>
      </c>
      <c r="G16" s="114">
        <f t="shared" si="1"/>
        <v>1629</v>
      </c>
      <c r="H16" s="114">
        <f t="shared" si="1"/>
        <v>1683</v>
      </c>
    </row>
    <row r="17" spans="1:8" s="27" customFormat="1" ht="31.5" customHeight="1" x14ac:dyDescent="0.25">
      <c r="A17" s="119" t="s">
        <v>65</v>
      </c>
      <c r="B17" s="113" t="s">
        <v>55</v>
      </c>
      <c r="C17" s="113" t="s">
        <v>60</v>
      </c>
      <c r="D17" s="113" t="s">
        <v>66</v>
      </c>
      <c r="E17" s="113" t="s">
        <v>58</v>
      </c>
      <c r="F17" s="114">
        <f t="shared" si="1"/>
        <v>1567.6</v>
      </c>
      <c r="G17" s="114">
        <f t="shared" si="1"/>
        <v>1629</v>
      </c>
      <c r="H17" s="114">
        <f t="shared" si="1"/>
        <v>1683</v>
      </c>
    </row>
    <row r="18" spans="1:8" s="27" customFormat="1" ht="64.5" x14ac:dyDescent="0.25">
      <c r="A18" s="119" t="s">
        <v>67</v>
      </c>
      <c r="B18" s="113" t="s">
        <v>55</v>
      </c>
      <c r="C18" s="113" t="s">
        <v>60</v>
      </c>
      <c r="D18" s="113" t="s">
        <v>66</v>
      </c>
      <c r="E18" s="113" t="s">
        <v>68</v>
      </c>
      <c r="F18" s="114">
        <f t="shared" si="1"/>
        <v>1567.6</v>
      </c>
      <c r="G18" s="114">
        <f t="shared" si="1"/>
        <v>1629</v>
      </c>
      <c r="H18" s="114">
        <f t="shared" si="1"/>
        <v>1683</v>
      </c>
    </row>
    <row r="19" spans="1:8" s="27" customFormat="1" ht="26.25" x14ac:dyDescent="0.25">
      <c r="A19" s="119" t="s">
        <v>69</v>
      </c>
      <c r="B19" s="113" t="s">
        <v>55</v>
      </c>
      <c r="C19" s="113" t="s">
        <v>60</v>
      </c>
      <c r="D19" s="113" t="s">
        <v>66</v>
      </c>
      <c r="E19" s="113" t="s">
        <v>70</v>
      </c>
      <c r="F19" s="114">
        <v>1567.6</v>
      </c>
      <c r="G19" s="114">
        <v>1629</v>
      </c>
      <c r="H19" s="114">
        <v>1683</v>
      </c>
    </row>
    <row r="20" spans="1:8" ht="60" customHeight="1" x14ac:dyDescent="0.25">
      <c r="A20" s="119" t="s">
        <v>71</v>
      </c>
      <c r="B20" s="113" t="s">
        <v>55</v>
      </c>
      <c r="C20" s="113" t="s">
        <v>72</v>
      </c>
      <c r="D20" s="113" t="s">
        <v>57</v>
      </c>
      <c r="E20" s="113" t="s">
        <v>58</v>
      </c>
      <c r="F20" s="114">
        <f t="shared" ref="F20:H21" si="2">F21</f>
        <v>10085.799999999999</v>
      </c>
      <c r="G20" s="114">
        <f t="shared" si="2"/>
        <v>10483.800000000001</v>
      </c>
      <c r="H20" s="114">
        <f t="shared" si="2"/>
        <v>10804.9</v>
      </c>
    </row>
    <row r="21" spans="1:8" ht="26.25" x14ac:dyDescent="0.25">
      <c r="A21" s="119" t="s">
        <v>61</v>
      </c>
      <c r="B21" s="113" t="s">
        <v>55</v>
      </c>
      <c r="C21" s="113" t="s">
        <v>72</v>
      </c>
      <c r="D21" s="113" t="s">
        <v>62</v>
      </c>
      <c r="E21" s="113" t="s">
        <v>58</v>
      </c>
      <c r="F21" s="114">
        <f t="shared" si="2"/>
        <v>10085.799999999999</v>
      </c>
      <c r="G21" s="114">
        <f t="shared" si="2"/>
        <v>10483.800000000001</v>
      </c>
      <c r="H21" s="114">
        <f t="shared" si="2"/>
        <v>10804.9</v>
      </c>
    </row>
    <row r="22" spans="1:8" ht="28.5" customHeight="1" x14ac:dyDescent="0.25">
      <c r="A22" s="119" t="s">
        <v>63</v>
      </c>
      <c r="B22" s="113" t="s">
        <v>55</v>
      </c>
      <c r="C22" s="113" t="s">
        <v>72</v>
      </c>
      <c r="D22" s="113" t="s">
        <v>64</v>
      </c>
      <c r="E22" s="113" t="s">
        <v>58</v>
      </c>
      <c r="F22" s="114">
        <f>F26+F33+F38+F43+F52+F57+F62+F68+F77+F65</f>
        <v>10085.799999999999</v>
      </c>
      <c r="G22" s="114">
        <f>G26+G33+G38+G43+G52+G57+G62+G68+G77+G65</f>
        <v>10483.800000000001</v>
      </c>
      <c r="H22" s="114">
        <f>H26+H33+H38+H43+H52+H57+H62+H68+H77+H65</f>
        <v>10804.9</v>
      </c>
    </row>
    <row r="23" spans="1:8" ht="25.5" hidden="1" customHeight="1" x14ac:dyDescent="0.25">
      <c r="A23" s="119" t="s">
        <v>73</v>
      </c>
      <c r="B23" s="113" t="s">
        <v>55</v>
      </c>
      <c r="C23" s="113" t="s">
        <v>72</v>
      </c>
      <c r="D23" s="113" t="s">
        <v>74</v>
      </c>
      <c r="E23" s="113" t="s">
        <v>58</v>
      </c>
      <c r="F23" s="114">
        <f t="shared" ref="F23:H24" si="3">F24</f>
        <v>0</v>
      </c>
      <c r="G23" s="114">
        <f t="shared" si="3"/>
        <v>0</v>
      </c>
      <c r="H23" s="114">
        <f t="shared" si="3"/>
        <v>0</v>
      </c>
    </row>
    <row r="24" spans="1:8" ht="64.5" hidden="1" x14ac:dyDescent="0.25">
      <c r="A24" s="119" t="s">
        <v>67</v>
      </c>
      <c r="B24" s="113" t="s">
        <v>55</v>
      </c>
      <c r="C24" s="113" t="s">
        <v>72</v>
      </c>
      <c r="D24" s="113" t="s">
        <v>74</v>
      </c>
      <c r="E24" s="113" t="s">
        <v>68</v>
      </c>
      <c r="F24" s="114">
        <f t="shared" si="3"/>
        <v>0</v>
      </c>
      <c r="G24" s="114">
        <f t="shared" si="3"/>
        <v>0</v>
      </c>
      <c r="H24" s="114">
        <f t="shared" si="3"/>
        <v>0</v>
      </c>
    </row>
    <row r="25" spans="1:8" ht="24.75" hidden="1" customHeight="1" x14ac:dyDescent="0.25">
      <c r="A25" s="119" t="s">
        <v>69</v>
      </c>
      <c r="B25" s="113" t="s">
        <v>55</v>
      </c>
      <c r="C25" s="113" t="s">
        <v>72</v>
      </c>
      <c r="D25" s="113" t="s">
        <v>74</v>
      </c>
      <c r="E25" s="113" t="s">
        <v>70</v>
      </c>
      <c r="F25" s="114"/>
      <c r="G25" s="114"/>
      <c r="H25" s="114"/>
    </row>
    <row r="26" spans="1:8" ht="26.25" x14ac:dyDescent="0.25">
      <c r="A26" s="119" t="s">
        <v>75</v>
      </c>
      <c r="B26" s="113" t="s">
        <v>55</v>
      </c>
      <c r="C26" s="113" t="s">
        <v>72</v>
      </c>
      <c r="D26" s="113" t="s">
        <v>76</v>
      </c>
      <c r="E26" s="113" t="s">
        <v>58</v>
      </c>
      <c r="F26" s="114">
        <f>F27+F29+F31</f>
        <v>8319.9000000000015</v>
      </c>
      <c r="G26" s="114">
        <f t="shared" ref="G26:H26" si="4">G27+G29+G31</f>
        <v>8664.8000000000011</v>
      </c>
      <c r="H26" s="114">
        <f t="shared" si="4"/>
        <v>8932.3000000000011</v>
      </c>
    </row>
    <row r="27" spans="1:8" ht="64.5" x14ac:dyDescent="0.25">
      <c r="A27" s="119" t="s">
        <v>67</v>
      </c>
      <c r="B27" s="113" t="s">
        <v>55</v>
      </c>
      <c r="C27" s="113" t="s">
        <v>72</v>
      </c>
      <c r="D27" s="113" t="s">
        <v>76</v>
      </c>
      <c r="E27" s="113" t="s">
        <v>68</v>
      </c>
      <c r="F27" s="114">
        <f>F28</f>
        <v>8255.7000000000007</v>
      </c>
      <c r="G27" s="114">
        <f>G28</f>
        <v>8600.6</v>
      </c>
      <c r="H27" s="114">
        <f>H28</f>
        <v>8868.1</v>
      </c>
    </row>
    <row r="28" spans="1:8" ht="26.25" customHeight="1" x14ac:dyDescent="0.25">
      <c r="A28" s="119" t="s">
        <v>69</v>
      </c>
      <c r="B28" s="113" t="s">
        <v>55</v>
      </c>
      <c r="C28" s="113" t="s">
        <v>72</v>
      </c>
      <c r="D28" s="113" t="s">
        <v>76</v>
      </c>
      <c r="E28" s="113" t="s">
        <v>70</v>
      </c>
      <c r="F28" s="114">
        <v>8255.7000000000007</v>
      </c>
      <c r="G28" s="114">
        <v>8600.6</v>
      </c>
      <c r="H28" s="114">
        <v>8868.1</v>
      </c>
    </row>
    <row r="29" spans="1:8" ht="27.75" customHeight="1" x14ac:dyDescent="0.25">
      <c r="A29" s="119" t="s">
        <v>77</v>
      </c>
      <c r="B29" s="113" t="s">
        <v>55</v>
      </c>
      <c r="C29" s="113" t="s">
        <v>72</v>
      </c>
      <c r="D29" s="113" t="s">
        <v>76</v>
      </c>
      <c r="E29" s="113" t="s">
        <v>78</v>
      </c>
      <c r="F29" s="114">
        <f>F30</f>
        <v>35</v>
      </c>
      <c r="G29" s="114">
        <f>G30</f>
        <v>35</v>
      </c>
      <c r="H29" s="114">
        <f>H30</f>
        <v>35</v>
      </c>
    </row>
    <row r="30" spans="1:8" ht="39" x14ac:dyDescent="0.25">
      <c r="A30" s="119" t="s">
        <v>79</v>
      </c>
      <c r="B30" s="113" t="s">
        <v>55</v>
      </c>
      <c r="C30" s="113" t="s">
        <v>72</v>
      </c>
      <c r="D30" s="113" t="s">
        <v>76</v>
      </c>
      <c r="E30" s="113" t="s">
        <v>80</v>
      </c>
      <c r="F30" s="114">
        <v>35</v>
      </c>
      <c r="G30" s="114">
        <v>35</v>
      </c>
      <c r="H30" s="114">
        <v>35</v>
      </c>
    </row>
    <row r="31" spans="1:8" ht="15" x14ac:dyDescent="0.25">
      <c r="A31" s="119" t="s">
        <v>81</v>
      </c>
      <c r="B31" s="113" t="s">
        <v>55</v>
      </c>
      <c r="C31" s="113" t="s">
        <v>72</v>
      </c>
      <c r="D31" s="113" t="s">
        <v>76</v>
      </c>
      <c r="E31" s="113" t="s">
        <v>82</v>
      </c>
      <c r="F31" s="114">
        <f>F32</f>
        <v>29.2</v>
      </c>
      <c r="G31" s="114">
        <f>G32</f>
        <v>29.2</v>
      </c>
      <c r="H31" s="114">
        <f>H32</f>
        <v>29.2</v>
      </c>
    </row>
    <row r="32" spans="1:8" ht="15" x14ac:dyDescent="0.25">
      <c r="A32" s="119" t="s">
        <v>83</v>
      </c>
      <c r="B32" s="113" t="s">
        <v>55</v>
      </c>
      <c r="C32" s="113" t="s">
        <v>72</v>
      </c>
      <c r="D32" s="113" t="s">
        <v>76</v>
      </c>
      <c r="E32" s="113" t="s">
        <v>84</v>
      </c>
      <c r="F32" s="114">
        <v>29.2</v>
      </c>
      <c r="G32" s="114">
        <v>29.2</v>
      </c>
      <c r="H32" s="114">
        <v>29.2</v>
      </c>
    </row>
    <row r="33" spans="1:8" ht="39" x14ac:dyDescent="0.25">
      <c r="A33" s="119" t="s">
        <v>85</v>
      </c>
      <c r="B33" s="113" t="s">
        <v>55</v>
      </c>
      <c r="C33" s="113" t="s">
        <v>72</v>
      </c>
      <c r="D33" s="113" t="s">
        <v>86</v>
      </c>
      <c r="E33" s="113" t="s">
        <v>58</v>
      </c>
      <c r="F33" s="114">
        <f>F34+F36</f>
        <v>212.79999999999998</v>
      </c>
      <c r="G33" s="114">
        <f>G34+G36</f>
        <v>219.70000000000002</v>
      </c>
      <c r="H33" s="114">
        <f>H34+H36</f>
        <v>226.7</v>
      </c>
    </row>
    <row r="34" spans="1:8" ht="69.75" customHeight="1" x14ac:dyDescent="0.25">
      <c r="A34" s="119" t="s">
        <v>67</v>
      </c>
      <c r="B34" s="113" t="s">
        <v>55</v>
      </c>
      <c r="C34" s="113" t="s">
        <v>72</v>
      </c>
      <c r="D34" s="113" t="s">
        <v>86</v>
      </c>
      <c r="E34" s="113" t="s">
        <v>68</v>
      </c>
      <c r="F34" s="114">
        <f>F35</f>
        <v>202.7</v>
      </c>
      <c r="G34" s="114">
        <f>G35</f>
        <v>210.4</v>
      </c>
      <c r="H34" s="114">
        <f>H35</f>
        <v>217.7</v>
      </c>
    </row>
    <row r="35" spans="1:8" ht="29.25" customHeight="1" x14ac:dyDescent="0.25">
      <c r="A35" s="119" t="s">
        <v>69</v>
      </c>
      <c r="B35" s="113" t="s">
        <v>55</v>
      </c>
      <c r="C35" s="113" t="s">
        <v>72</v>
      </c>
      <c r="D35" s="113" t="s">
        <v>86</v>
      </c>
      <c r="E35" s="113" t="s">
        <v>70</v>
      </c>
      <c r="F35" s="114">
        <v>202.7</v>
      </c>
      <c r="G35" s="114">
        <v>210.4</v>
      </c>
      <c r="H35" s="114">
        <v>217.7</v>
      </c>
    </row>
    <row r="36" spans="1:8" ht="27" customHeight="1" x14ac:dyDescent="0.25">
      <c r="A36" s="119" t="s">
        <v>77</v>
      </c>
      <c r="B36" s="113" t="s">
        <v>55</v>
      </c>
      <c r="C36" s="113" t="s">
        <v>72</v>
      </c>
      <c r="D36" s="113" t="s">
        <v>86</v>
      </c>
      <c r="E36" s="113" t="s">
        <v>78</v>
      </c>
      <c r="F36" s="114">
        <f>F37</f>
        <v>10.1</v>
      </c>
      <c r="G36" s="114">
        <f>G37</f>
        <v>9.3000000000000007</v>
      </c>
      <c r="H36" s="114">
        <f>H37</f>
        <v>9</v>
      </c>
    </row>
    <row r="37" spans="1:8" ht="33" customHeight="1" x14ac:dyDescent="0.25">
      <c r="A37" s="119" t="s">
        <v>79</v>
      </c>
      <c r="B37" s="113" t="s">
        <v>55</v>
      </c>
      <c r="C37" s="113" t="s">
        <v>72</v>
      </c>
      <c r="D37" s="113" t="s">
        <v>86</v>
      </c>
      <c r="E37" s="113" t="s">
        <v>80</v>
      </c>
      <c r="F37" s="114">
        <v>10.1</v>
      </c>
      <c r="G37" s="114">
        <v>9.3000000000000007</v>
      </c>
      <c r="H37" s="114">
        <v>9</v>
      </c>
    </row>
    <row r="38" spans="1:8" ht="42.75" customHeight="1" x14ac:dyDescent="0.25">
      <c r="A38" s="119" t="s">
        <v>515</v>
      </c>
      <c r="B38" s="113" t="s">
        <v>55</v>
      </c>
      <c r="C38" s="113" t="s">
        <v>72</v>
      </c>
      <c r="D38" s="113" t="s">
        <v>88</v>
      </c>
      <c r="E38" s="113" t="s">
        <v>58</v>
      </c>
      <c r="F38" s="114">
        <f>F39+F41</f>
        <v>214.8</v>
      </c>
      <c r="G38" s="114">
        <f>G39+G41</f>
        <v>221.70000000000002</v>
      </c>
      <c r="H38" s="114">
        <f>H39+H41</f>
        <v>228.6</v>
      </c>
    </row>
    <row r="39" spans="1:8" ht="66" customHeight="1" x14ac:dyDescent="0.25">
      <c r="A39" s="119" t="s">
        <v>67</v>
      </c>
      <c r="B39" s="113" t="s">
        <v>55</v>
      </c>
      <c r="C39" s="113" t="s">
        <v>72</v>
      </c>
      <c r="D39" s="113" t="s">
        <v>88</v>
      </c>
      <c r="E39" s="113" t="s">
        <v>68</v>
      </c>
      <c r="F39" s="114">
        <f>F40</f>
        <v>186.5</v>
      </c>
      <c r="G39" s="114">
        <f>G40</f>
        <v>192.8</v>
      </c>
      <c r="H39" s="114">
        <f>H40</f>
        <v>199.2</v>
      </c>
    </row>
    <row r="40" spans="1:8" ht="30" customHeight="1" x14ac:dyDescent="0.25">
      <c r="A40" s="119" t="s">
        <v>69</v>
      </c>
      <c r="B40" s="113" t="s">
        <v>55</v>
      </c>
      <c r="C40" s="113" t="s">
        <v>72</v>
      </c>
      <c r="D40" s="113" t="s">
        <v>88</v>
      </c>
      <c r="E40" s="113" t="s">
        <v>70</v>
      </c>
      <c r="F40" s="114">
        <v>186.5</v>
      </c>
      <c r="G40" s="114">
        <v>192.8</v>
      </c>
      <c r="H40" s="114">
        <v>199.2</v>
      </c>
    </row>
    <row r="41" spans="1:8" ht="30.75" customHeight="1" x14ac:dyDescent="0.25">
      <c r="A41" s="119" t="s">
        <v>77</v>
      </c>
      <c r="B41" s="113" t="s">
        <v>55</v>
      </c>
      <c r="C41" s="113" t="s">
        <v>72</v>
      </c>
      <c r="D41" s="113" t="s">
        <v>88</v>
      </c>
      <c r="E41" s="113" t="s">
        <v>78</v>
      </c>
      <c r="F41" s="114">
        <f>F42</f>
        <v>28.3</v>
      </c>
      <c r="G41" s="114">
        <f>G42</f>
        <v>28.9</v>
      </c>
      <c r="H41" s="114">
        <f>H42</f>
        <v>29.4</v>
      </c>
    </row>
    <row r="42" spans="1:8" ht="33.75" customHeight="1" x14ac:dyDescent="0.25">
      <c r="A42" s="119" t="s">
        <v>79</v>
      </c>
      <c r="B42" s="113" t="s">
        <v>55</v>
      </c>
      <c r="C42" s="113" t="s">
        <v>72</v>
      </c>
      <c r="D42" s="113" t="s">
        <v>88</v>
      </c>
      <c r="E42" s="113" t="s">
        <v>80</v>
      </c>
      <c r="F42" s="114">
        <v>28.3</v>
      </c>
      <c r="G42" s="114">
        <v>28.9</v>
      </c>
      <c r="H42" s="114">
        <v>29.4</v>
      </c>
    </row>
    <row r="43" spans="1:8" ht="40.5" customHeight="1" x14ac:dyDescent="0.25">
      <c r="A43" s="119" t="s">
        <v>89</v>
      </c>
      <c r="B43" s="113" t="s">
        <v>55</v>
      </c>
      <c r="C43" s="113" t="s">
        <v>72</v>
      </c>
      <c r="D43" s="113" t="s">
        <v>90</v>
      </c>
      <c r="E43" s="113" t="s">
        <v>58</v>
      </c>
      <c r="F43" s="114">
        <f>F44+F50</f>
        <v>221.6</v>
      </c>
      <c r="G43" s="114">
        <f t="shared" ref="G43:H43" si="5">G44+G50</f>
        <v>228.5</v>
      </c>
      <c r="H43" s="114">
        <f t="shared" si="5"/>
        <v>235.5</v>
      </c>
    </row>
    <row r="44" spans="1:8" ht="66.75" customHeight="1" x14ac:dyDescent="0.25">
      <c r="A44" s="119" t="s">
        <v>67</v>
      </c>
      <c r="B44" s="113" t="s">
        <v>55</v>
      </c>
      <c r="C44" s="113" t="s">
        <v>72</v>
      </c>
      <c r="D44" s="113" t="s">
        <v>90</v>
      </c>
      <c r="E44" s="113" t="s">
        <v>68</v>
      </c>
      <c r="F44" s="114">
        <f>F45</f>
        <v>212</v>
      </c>
      <c r="G44" s="114">
        <f>G45</f>
        <v>219.1</v>
      </c>
      <c r="H44" s="114">
        <f>H45</f>
        <v>226.7</v>
      </c>
    </row>
    <row r="45" spans="1:8" ht="30" customHeight="1" x14ac:dyDescent="0.25">
      <c r="A45" s="119" t="s">
        <v>69</v>
      </c>
      <c r="B45" s="113" t="s">
        <v>55</v>
      </c>
      <c r="C45" s="113" t="s">
        <v>72</v>
      </c>
      <c r="D45" s="113" t="s">
        <v>90</v>
      </c>
      <c r="E45" s="113" t="s">
        <v>70</v>
      </c>
      <c r="F45" s="114">
        <v>212</v>
      </c>
      <c r="G45" s="114">
        <v>219.1</v>
      </c>
      <c r="H45" s="114">
        <v>226.7</v>
      </c>
    </row>
    <row r="46" spans="1:8" ht="30" hidden="1" customHeight="1" x14ac:dyDescent="0.25">
      <c r="A46" s="119" t="s">
        <v>77</v>
      </c>
      <c r="B46" s="113" t="s">
        <v>55</v>
      </c>
      <c r="C46" s="113" t="s">
        <v>72</v>
      </c>
      <c r="D46" s="113" t="s">
        <v>90</v>
      </c>
      <c r="E46" s="113" t="s">
        <v>78</v>
      </c>
      <c r="F46" s="114">
        <f>F47</f>
        <v>0</v>
      </c>
      <c r="G46" s="114">
        <f>G47</f>
        <v>0</v>
      </c>
      <c r="H46" s="114">
        <f>H47</f>
        <v>0</v>
      </c>
    </row>
    <row r="47" spans="1:8" ht="39" hidden="1" x14ac:dyDescent="0.25">
      <c r="A47" s="119" t="s">
        <v>79</v>
      </c>
      <c r="B47" s="113" t="s">
        <v>55</v>
      </c>
      <c r="C47" s="113" t="s">
        <v>72</v>
      </c>
      <c r="D47" s="113" t="s">
        <v>90</v>
      </c>
      <c r="E47" s="113" t="s">
        <v>80</v>
      </c>
      <c r="F47" s="114">
        <f>34.4-9.7-24.7</f>
        <v>0</v>
      </c>
      <c r="G47" s="114">
        <f>34.4-9.7-24.7</f>
        <v>0</v>
      </c>
      <c r="H47" s="114">
        <f>34.4-9.7-24.7</f>
        <v>0</v>
      </c>
    </row>
    <row r="48" spans="1:8" ht="26.25" hidden="1" x14ac:dyDescent="0.25">
      <c r="A48" s="119" t="s">
        <v>77</v>
      </c>
      <c r="B48" s="113" t="s">
        <v>55</v>
      </c>
      <c r="C48" s="113" t="s">
        <v>72</v>
      </c>
      <c r="D48" s="113" t="s">
        <v>90</v>
      </c>
      <c r="E48" s="113" t="s">
        <v>78</v>
      </c>
      <c r="F48" s="114">
        <f>F49</f>
        <v>0</v>
      </c>
      <c r="G48" s="114">
        <f>G49</f>
        <v>0</v>
      </c>
      <c r="H48" s="114">
        <f>H49</f>
        <v>0</v>
      </c>
    </row>
    <row r="49" spans="1:8" ht="39" hidden="1" x14ac:dyDescent="0.25">
      <c r="A49" s="119" t="s">
        <v>79</v>
      </c>
      <c r="B49" s="113" t="s">
        <v>55</v>
      </c>
      <c r="C49" s="113" t="s">
        <v>72</v>
      </c>
      <c r="D49" s="113" t="s">
        <v>90</v>
      </c>
      <c r="E49" s="113" t="s">
        <v>80</v>
      </c>
      <c r="F49" s="114">
        <f>24.7-24.7</f>
        <v>0</v>
      </c>
      <c r="G49" s="114">
        <f>24.7-24.7</f>
        <v>0</v>
      </c>
      <c r="H49" s="114">
        <f>24.7-24.7</f>
        <v>0</v>
      </c>
    </row>
    <row r="50" spans="1:8" ht="26.25" x14ac:dyDescent="0.25">
      <c r="A50" s="119" t="s">
        <v>77</v>
      </c>
      <c r="B50" s="113" t="s">
        <v>55</v>
      </c>
      <c r="C50" s="113" t="s">
        <v>72</v>
      </c>
      <c r="D50" s="113" t="s">
        <v>90</v>
      </c>
      <c r="E50" s="113" t="s">
        <v>78</v>
      </c>
      <c r="F50" s="114">
        <f>F51</f>
        <v>9.6</v>
      </c>
      <c r="G50" s="114">
        <f t="shared" ref="G50:H50" si="6">G51</f>
        <v>9.4</v>
      </c>
      <c r="H50" s="114">
        <f t="shared" si="6"/>
        <v>8.8000000000000007</v>
      </c>
    </row>
    <row r="51" spans="1:8" ht="29.25" customHeight="1" x14ac:dyDescent="0.25">
      <c r="A51" s="119" t="s">
        <v>79</v>
      </c>
      <c r="B51" s="113" t="s">
        <v>55</v>
      </c>
      <c r="C51" s="113" t="s">
        <v>72</v>
      </c>
      <c r="D51" s="113" t="s">
        <v>90</v>
      </c>
      <c r="E51" s="113" t="s">
        <v>80</v>
      </c>
      <c r="F51" s="114">
        <v>9.6</v>
      </c>
      <c r="G51" s="114">
        <v>9.4</v>
      </c>
      <c r="H51" s="114">
        <v>8.8000000000000007</v>
      </c>
    </row>
    <row r="52" spans="1:8" ht="67.5" customHeight="1" x14ac:dyDescent="0.25">
      <c r="A52" s="119" t="s">
        <v>91</v>
      </c>
      <c r="B52" s="113" t="s">
        <v>55</v>
      </c>
      <c r="C52" s="113" t="s">
        <v>72</v>
      </c>
      <c r="D52" s="113" t="s">
        <v>92</v>
      </c>
      <c r="E52" s="113" t="s">
        <v>58</v>
      </c>
      <c r="F52" s="114">
        <f>F53+F55</f>
        <v>213</v>
      </c>
      <c r="G52" s="114">
        <f>G53+G55</f>
        <v>219.89999999999998</v>
      </c>
      <c r="H52" s="114">
        <f>H53+H55</f>
        <v>226.8</v>
      </c>
    </row>
    <row r="53" spans="1:8" ht="67.5" customHeight="1" x14ac:dyDescent="0.25">
      <c r="A53" s="119" t="s">
        <v>67</v>
      </c>
      <c r="B53" s="113" t="s">
        <v>55</v>
      </c>
      <c r="C53" s="113" t="s">
        <v>72</v>
      </c>
      <c r="D53" s="113" t="s">
        <v>92</v>
      </c>
      <c r="E53" s="113" t="s">
        <v>68</v>
      </c>
      <c r="F53" s="114">
        <f>F54</f>
        <v>184.7</v>
      </c>
      <c r="G53" s="114">
        <f>G54</f>
        <v>191.7</v>
      </c>
      <c r="H53" s="114">
        <f>H54</f>
        <v>198.3</v>
      </c>
    </row>
    <row r="54" spans="1:8" ht="30" customHeight="1" x14ac:dyDescent="0.25">
      <c r="A54" s="119" t="s">
        <v>69</v>
      </c>
      <c r="B54" s="113" t="s">
        <v>55</v>
      </c>
      <c r="C54" s="113" t="s">
        <v>72</v>
      </c>
      <c r="D54" s="113" t="s">
        <v>92</v>
      </c>
      <c r="E54" s="113" t="s">
        <v>70</v>
      </c>
      <c r="F54" s="114">
        <v>184.7</v>
      </c>
      <c r="G54" s="114">
        <v>191.7</v>
      </c>
      <c r="H54" s="114">
        <v>198.3</v>
      </c>
    </row>
    <row r="55" spans="1:8" ht="33.75" customHeight="1" x14ac:dyDescent="0.25">
      <c r="A55" s="119" t="s">
        <v>77</v>
      </c>
      <c r="B55" s="113" t="s">
        <v>55</v>
      </c>
      <c r="C55" s="113" t="s">
        <v>72</v>
      </c>
      <c r="D55" s="113" t="s">
        <v>92</v>
      </c>
      <c r="E55" s="113" t="s">
        <v>78</v>
      </c>
      <c r="F55" s="114">
        <f>F56</f>
        <v>28.3</v>
      </c>
      <c r="G55" s="114">
        <f>G56</f>
        <v>28.2</v>
      </c>
      <c r="H55" s="114">
        <f>H56</f>
        <v>28.5</v>
      </c>
    </row>
    <row r="56" spans="1:8" ht="32.25" customHeight="1" x14ac:dyDescent="0.25">
      <c r="A56" s="119" t="s">
        <v>79</v>
      </c>
      <c r="B56" s="113" t="s">
        <v>55</v>
      </c>
      <c r="C56" s="113" t="s">
        <v>72</v>
      </c>
      <c r="D56" s="113" t="s">
        <v>92</v>
      </c>
      <c r="E56" s="113" t="s">
        <v>80</v>
      </c>
      <c r="F56" s="114">
        <v>28.3</v>
      </c>
      <c r="G56" s="114">
        <v>28.2</v>
      </c>
      <c r="H56" s="114">
        <v>28.5</v>
      </c>
    </row>
    <row r="57" spans="1:8" ht="55.5" customHeight="1" x14ac:dyDescent="0.25">
      <c r="A57" s="119" t="s">
        <v>93</v>
      </c>
      <c r="B57" s="113" t="s">
        <v>55</v>
      </c>
      <c r="C57" s="113" t="s">
        <v>72</v>
      </c>
      <c r="D57" s="113" t="s">
        <v>94</v>
      </c>
      <c r="E57" s="113" t="s">
        <v>58</v>
      </c>
      <c r="F57" s="114">
        <f>F58+F60</f>
        <v>674.6</v>
      </c>
      <c r="G57" s="114">
        <f>G58+G60</f>
        <v>695.3</v>
      </c>
      <c r="H57" s="114">
        <f>H58+H60</f>
        <v>716.30000000000007</v>
      </c>
    </row>
    <row r="58" spans="1:8" ht="69" customHeight="1" x14ac:dyDescent="0.25">
      <c r="A58" s="119" t="s">
        <v>67</v>
      </c>
      <c r="B58" s="113" t="s">
        <v>55</v>
      </c>
      <c r="C58" s="113" t="s">
        <v>72</v>
      </c>
      <c r="D58" s="113" t="s">
        <v>94</v>
      </c>
      <c r="E58" s="113" t="s">
        <v>68</v>
      </c>
      <c r="F58" s="114">
        <f>F59</f>
        <v>633.70000000000005</v>
      </c>
      <c r="G58" s="114">
        <f>G59</f>
        <v>656.4</v>
      </c>
      <c r="H58" s="114">
        <f>H59</f>
        <v>679.1</v>
      </c>
    </row>
    <row r="59" spans="1:8" ht="31.5" customHeight="1" x14ac:dyDescent="0.25">
      <c r="A59" s="119" t="s">
        <v>69</v>
      </c>
      <c r="B59" s="113" t="s">
        <v>55</v>
      </c>
      <c r="C59" s="113" t="s">
        <v>72</v>
      </c>
      <c r="D59" s="113" t="s">
        <v>94</v>
      </c>
      <c r="E59" s="113" t="s">
        <v>70</v>
      </c>
      <c r="F59" s="114">
        <v>633.70000000000005</v>
      </c>
      <c r="G59" s="114">
        <v>656.4</v>
      </c>
      <c r="H59" s="114">
        <v>679.1</v>
      </c>
    </row>
    <row r="60" spans="1:8" ht="30" customHeight="1" x14ac:dyDescent="0.25">
      <c r="A60" s="119" t="s">
        <v>77</v>
      </c>
      <c r="B60" s="113" t="s">
        <v>55</v>
      </c>
      <c r="C60" s="113" t="s">
        <v>72</v>
      </c>
      <c r="D60" s="113" t="s">
        <v>94</v>
      </c>
      <c r="E60" s="113" t="s">
        <v>78</v>
      </c>
      <c r="F60" s="114">
        <f>F61</f>
        <v>40.9</v>
      </c>
      <c r="G60" s="114">
        <f>G61</f>
        <v>38.9</v>
      </c>
      <c r="H60" s="114">
        <f>H61</f>
        <v>37.200000000000003</v>
      </c>
    </row>
    <row r="61" spans="1:8" ht="33" customHeight="1" x14ac:dyDescent="0.25">
      <c r="A61" s="119" t="s">
        <v>79</v>
      </c>
      <c r="B61" s="113" t="s">
        <v>55</v>
      </c>
      <c r="C61" s="113" t="s">
        <v>72</v>
      </c>
      <c r="D61" s="113" t="s">
        <v>94</v>
      </c>
      <c r="E61" s="113" t="s">
        <v>80</v>
      </c>
      <c r="F61" s="114">
        <v>40.9</v>
      </c>
      <c r="G61" s="114">
        <v>38.9</v>
      </c>
      <c r="H61" s="114">
        <v>37.200000000000003</v>
      </c>
    </row>
    <row r="62" spans="1:8" ht="93.75" customHeight="1" x14ac:dyDescent="0.25">
      <c r="A62" s="119" t="s">
        <v>95</v>
      </c>
      <c r="B62" s="113" t="s">
        <v>55</v>
      </c>
      <c r="C62" s="113" t="s">
        <v>72</v>
      </c>
      <c r="D62" s="113" t="s">
        <v>96</v>
      </c>
      <c r="E62" s="113" t="s">
        <v>58</v>
      </c>
      <c r="F62" s="114">
        <f t="shared" ref="F62:H63" si="7">F63</f>
        <v>202.8</v>
      </c>
      <c r="G62" s="114">
        <f t="shared" si="7"/>
        <v>209.7</v>
      </c>
      <c r="H62" s="114">
        <f t="shared" si="7"/>
        <v>216.5</v>
      </c>
    </row>
    <row r="63" spans="1:8" ht="68.25" customHeight="1" x14ac:dyDescent="0.25">
      <c r="A63" s="119" t="s">
        <v>67</v>
      </c>
      <c r="B63" s="113" t="s">
        <v>55</v>
      </c>
      <c r="C63" s="113" t="s">
        <v>72</v>
      </c>
      <c r="D63" s="113" t="s">
        <v>96</v>
      </c>
      <c r="E63" s="113" t="s">
        <v>68</v>
      </c>
      <c r="F63" s="114">
        <f t="shared" si="7"/>
        <v>202.8</v>
      </c>
      <c r="G63" s="114">
        <f t="shared" si="7"/>
        <v>209.7</v>
      </c>
      <c r="H63" s="114">
        <f t="shared" si="7"/>
        <v>216.5</v>
      </c>
    </row>
    <row r="64" spans="1:8" ht="32.25" customHeight="1" x14ac:dyDescent="0.25">
      <c r="A64" s="119" t="s">
        <v>69</v>
      </c>
      <c r="B64" s="113" t="s">
        <v>55</v>
      </c>
      <c r="C64" s="113" t="s">
        <v>72</v>
      </c>
      <c r="D64" s="113" t="s">
        <v>96</v>
      </c>
      <c r="E64" s="113" t="s">
        <v>70</v>
      </c>
      <c r="F64" s="114">
        <v>202.8</v>
      </c>
      <c r="G64" s="114">
        <v>209.7</v>
      </c>
      <c r="H64" s="114">
        <v>216.5</v>
      </c>
    </row>
    <row r="65" spans="1:8" ht="90" hidden="1" x14ac:dyDescent="0.25">
      <c r="A65" s="119" t="s">
        <v>97</v>
      </c>
      <c r="B65" s="113" t="s">
        <v>55</v>
      </c>
      <c r="C65" s="113" t="s">
        <v>72</v>
      </c>
      <c r="D65" s="113" t="s">
        <v>98</v>
      </c>
      <c r="E65" s="113" t="s">
        <v>58</v>
      </c>
      <c r="F65" s="114">
        <f t="shared" ref="F65:H66" si="8">F66</f>
        <v>0</v>
      </c>
      <c r="G65" s="114">
        <f t="shared" si="8"/>
        <v>0</v>
      </c>
      <c r="H65" s="114">
        <f t="shared" si="8"/>
        <v>0</v>
      </c>
    </row>
    <row r="66" spans="1:8" ht="26.25" hidden="1" x14ac:dyDescent="0.25">
      <c r="A66" s="119" t="s">
        <v>77</v>
      </c>
      <c r="B66" s="113" t="s">
        <v>55</v>
      </c>
      <c r="C66" s="113" t="s">
        <v>72</v>
      </c>
      <c r="D66" s="113" t="s">
        <v>98</v>
      </c>
      <c r="E66" s="113" t="s">
        <v>78</v>
      </c>
      <c r="F66" s="114">
        <f t="shared" si="8"/>
        <v>0</v>
      </c>
      <c r="G66" s="114">
        <f t="shared" si="8"/>
        <v>0</v>
      </c>
      <c r="H66" s="114">
        <f t="shared" si="8"/>
        <v>0</v>
      </c>
    </row>
    <row r="67" spans="1:8" ht="39" hidden="1" x14ac:dyDescent="0.25">
      <c r="A67" s="119" t="s">
        <v>79</v>
      </c>
      <c r="B67" s="113" t="s">
        <v>55</v>
      </c>
      <c r="C67" s="113" t="s">
        <v>72</v>
      </c>
      <c r="D67" s="113" t="s">
        <v>98</v>
      </c>
      <c r="E67" s="113" t="s">
        <v>80</v>
      </c>
      <c r="F67" s="114">
        <v>0</v>
      </c>
      <c r="G67" s="114">
        <v>0</v>
      </c>
      <c r="H67" s="114">
        <v>0</v>
      </c>
    </row>
    <row r="68" spans="1:8" ht="81.75" customHeight="1" x14ac:dyDescent="0.25">
      <c r="A68" s="119" t="s">
        <v>99</v>
      </c>
      <c r="B68" s="113" t="s">
        <v>55</v>
      </c>
      <c r="C68" s="113" t="s">
        <v>72</v>
      </c>
      <c r="D68" s="113" t="s">
        <v>100</v>
      </c>
      <c r="E68" s="113" t="s">
        <v>58</v>
      </c>
      <c r="F68" s="114">
        <f>F69+F71</f>
        <v>25</v>
      </c>
      <c r="G68" s="114">
        <f>G69+G71</f>
        <v>22.900000000000002</v>
      </c>
      <c r="H68" s="114">
        <f>H69+H71</f>
        <v>20.9</v>
      </c>
    </row>
    <row r="69" spans="1:8" ht="68.25" customHeight="1" x14ac:dyDescent="0.25">
      <c r="A69" s="119" t="s">
        <v>67</v>
      </c>
      <c r="B69" s="113" t="s">
        <v>55</v>
      </c>
      <c r="C69" s="113" t="s">
        <v>72</v>
      </c>
      <c r="D69" s="113" t="s">
        <v>100</v>
      </c>
      <c r="E69" s="113" t="s">
        <v>68</v>
      </c>
      <c r="F69" s="114">
        <f>F70</f>
        <v>19.600000000000001</v>
      </c>
      <c r="G69" s="114">
        <f>G70</f>
        <v>18.100000000000001</v>
      </c>
      <c r="H69" s="114">
        <f>H70</f>
        <v>16.5</v>
      </c>
    </row>
    <row r="70" spans="1:8" ht="29.25" customHeight="1" x14ac:dyDescent="0.25">
      <c r="A70" s="119" t="s">
        <v>69</v>
      </c>
      <c r="B70" s="113" t="s">
        <v>55</v>
      </c>
      <c r="C70" s="113" t="s">
        <v>72</v>
      </c>
      <c r="D70" s="113" t="s">
        <v>100</v>
      </c>
      <c r="E70" s="113" t="s">
        <v>70</v>
      </c>
      <c r="F70" s="114">
        <v>19.600000000000001</v>
      </c>
      <c r="G70" s="114">
        <v>18.100000000000001</v>
      </c>
      <c r="H70" s="114">
        <v>16.5</v>
      </c>
    </row>
    <row r="71" spans="1:8" ht="30" customHeight="1" x14ac:dyDescent="0.25">
      <c r="A71" s="119" t="s">
        <v>77</v>
      </c>
      <c r="B71" s="113" t="s">
        <v>55</v>
      </c>
      <c r="C71" s="113" t="s">
        <v>72</v>
      </c>
      <c r="D71" s="113" t="s">
        <v>100</v>
      </c>
      <c r="E71" s="113" t="s">
        <v>78</v>
      </c>
      <c r="F71" s="114">
        <f>F72</f>
        <v>5.4</v>
      </c>
      <c r="G71" s="114">
        <f>G72</f>
        <v>4.8</v>
      </c>
      <c r="H71" s="114">
        <f>H72</f>
        <v>4.4000000000000004</v>
      </c>
    </row>
    <row r="72" spans="1:8" ht="27" customHeight="1" x14ac:dyDescent="0.25">
      <c r="A72" s="119" t="s">
        <v>79</v>
      </c>
      <c r="B72" s="113" t="s">
        <v>55</v>
      </c>
      <c r="C72" s="113" t="s">
        <v>72</v>
      </c>
      <c r="D72" s="113" t="s">
        <v>100</v>
      </c>
      <c r="E72" s="113" t="s">
        <v>80</v>
      </c>
      <c r="F72" s="114">
        <v>5.4</v>
      </c>
      <c r="G72" s="114">
        <v>4.8</v>
      </c>
      <c r="H72" s="114">
        <v>4.4000000000000004</v>
      </c>
    </row>
    <row r="73" spans="1:8" ht="19.5" hidden="1" customHeight="1" x14ac:dyDescent="0.25">
      <c r="A73" s="119" t="s">
        <v>101</v>
      </c>
      <c r="B73" s="113" t="s">
        <v>55</v>
      </c>
      <c r="C73" s="113" t="s">
        <v>102</v>
      </c>
      <c r="D73" s="113" t="s">
        <v>103</v>
      </c>
      <c r="E73" s="113" t="s">
        <v>58</v>
      </c>
      <c r="F73" s="114">
        <f t="shared" ref="F73:H75" si="9">F74</f>
        <v>0</v>
      </c>
      <c r="G73" s="114">
        <f t="shared" si="9"/>
        <v>0</v>
      </c>
      <c r="H73" s="114">
        <f t="shared" si="9"/>
        <v>0</v>
      </c>
    </row>
    <row r="74" spans="1:8" ht="42.75" hidden="1" customHeight="1" x14ac:dyDescent="0.25">
      <c r="A74" s="119" t="s">
        <v>104</v>
      </c>
      <c r="B74" s="113" t="s">
        <v>55</v>
      </c>
      <c r="C74" s="113" t="s">
        <v>102</v>
      </c>
      <c r="D74" s="113" t="s">
        <v>105</v>
      </c>
      <c r="E74" s="113" t="s">
        <v>58</v>
      </c>
      <c r="F74" s="114">
        <f t="shared" si="9"/>
        <v>0</v>
      </c>
      <c r="G74" s="114">
        <f t="shared" si="9"/>
        <v>0</v>
      </c>
      <c r="H74" s="114">
        <f t="shared" si="9"/>
        <v>0</v>
      </c>
    </row>
    <row r="75" spans="1:8" ht="27" hidden="1" customHeight="1" x14ac:dyDescent="0.25">
      <c r="A75" s="119" t="s">
        <v>106</v>
      </c>
      <c r="B75" s="113" t="s">
        <v>55</v>
      </c>
      <c r="C75" s="113" t="s">
        <v>102</v>
      </c>
      <c r="D75" s="113" t="s">
        <v>105</v>
      </c>
      <c r="E75" s="113" t="s">
        <v>78</v>
      </c>
      <c r="F75" s="114">
        <f t="shared" si="9"/>
        <v>0</v>
      </c>
      <c r="G75" s="114">
        <f t="shared" si="9"/>
        <v>0</v>
      </c>
      <c r="H75" s="114">
        <f t="shared" si="9"/>
        <v>0</v>
      </c>
    </row>
    <row r="76" spans="1:8" ht="27" hidden="1" customHeight="1" x14ac:dyDescent="0.25">
      <c r="A76" s="119" t="s">
        <v>79</v>
      </c>
      <c r="B76" s="113" t="s">
        <v>55</v>
      </c>
      <c r="C76" s="113" t="s">
        <v>102</v>
      </c>
      <c r="D76" s="113" t="s">
        <v>105</v>
      </c>
      <c r="E76" s="113" t="s">
        <v>80</v>
      </c>
      <c r="F76" s="114">
        <v>0</v>
      </c>
      <c r="G76" s="114">
        <v>0</v>
      </c>
      <c r="H76" s="114">
        <v>0</v>
      </c>
    </row>
    <row r="77" spans="1:8" ht="56.25" customHeight="1" x14ac:dyDescent="0.25">
      <c r="A77" s="119" t="s">
        <v>107</v>
      </c>
      <c r="B77" s="113" t="s">
        <v>55</v>
      </c>
      <c r="C77" s="113" t="s">
        <v>72</v>
      </c>
      <c r="D77" s="113" t="s">
        <v>108</v>
      </c>
      <c r="E77" s="113" t="s">
        <v>58</v>
      </c>
      <c r="F77" s="114">
        <f t="shared" ref="F77:H78" si="10">F78</f>
        <v>1.3</v>
      </c>
      <c r="G77" s="114">
        <f t="shared" si="10"/>
        <v>1.3</v>
      </c>
      <c r="H77" s="114">
        <f t="shared" si="10"/>
        <v>1.3</v>
      </c>
    </row>
    <row r="78" spans="1:8" ht="66" customHeight="1" x14ac:dyDescent="0.25">
      <c r="A78" s="119" t="s">
        <v>67</v>
      </c>
      <c r="B78" s="113" t="s">
        <v>55</v>
      </c>
      <c r="C78" s="113" t="s">
        <v>72</v>
      </c>
      <c r="D78" s="113" t="s">
        <v>108</v>
      </c>
      <c r="E78" s="113" t="s">
        <v>68</v>
      </c>
      <c r="F78" s="114">
        <f t="shared" si="10"/>
        <v>1.3</v>
      </c>
      <c r="G78" s="114">
        <f t="shared" si="10"/>
        <v>1.3</v>
      </c>
      <c r="H78" s="114">
        <f t="shared" si="10"/>
        <v>1.3</v>
      </c>
    </row>
    <row r="79" spans="1:8" ht="27" customHeight="1" x14ac:dyDescent="0.25">
      <c r="A79" s="119" t="s">
        <v>69</v>
      </c>
      <c r="B79" s="113" t="s">
        <v>55</v>
      </c>
      <c r="C79" s="113" t="s">
        <v>72</v>
      </c>
      <c r="D79" s="113" t="s">
        <v>108</v>
      </c>
      <c r="E79" s="113" t="s">
        <v>70</v>
      </c>
      <c r="F79" s="114">
        <v>1.3</v>
      </c>
      <c r="G79" s="114">
        <v>1.3</v>
      </c>
      <c r="H79" s="114">
        <v>1.3</v>
      </c>
    </row>
    <row r="80" spans="1:8" ht="20.25" hidden="1" customHeight="1" x14ac:dyDescent="0.25">
      <c r="A80" s="119" t="s">
        <v>101</v>
      </c>
      <c r="B80" s="113" t="s">
        <v>55</v>
      </c>
      <c r="C80" s="113" t="s">
        <v>102</v>
      </c>
      <c r="D80" s="113" t="s">
        <v>57</v>
      </c>
      <c r="E80" s="113" t="s">
        <v>58</v>
      </c>
      <c r="F80" s="114">
        <f t="shared" ref="F80:H84" si="11">F81</f>
        <v>0</v>
      </c>
      <c r="G80" s="114">
        <f t="shared" si="11"/>
        <v>0</v>
      </c>
      <c r="H80" s="114">
        <f t="shared" si="11"/>
        <v>0</v>
      </c>
    </row>
    <row r="81" spans="1:8" ht="27" hidden="1" customHeight="1" x14ac:dyDescent="0.25">
      <c r="A81" s="119" t="s">
        <v>61</v>
      </c>
      <c r="B81" s="113" t="s">
        <v>55</v>
      </c>
      <c r="C81" s="113" t="s">
        <v>102</v>
      </c>
      <c r="D81" s="113" t="s">
        <v>62</v>
      </c>
      <c r="E81" s="113" t="s">
        <v>58</v>
      </c>
      <c r="F81" s="114">
        <f t="shared" si="11"/>
        <v>0</v>
      </c>
      <c r="G81" s="114">
        <f t="shared" si="11"/>
        <v>0</v>
      </c>
      <c r="H81" s="114">
        <f t="shared" si="11"/>
        <v>0</v>
      </c>
    </row>
    <row r="82" spans="1:8" ht="27" hidden="1" customHeight="1" x14ac:dyDescent="0.25">
      <c r="A82" s="119" t="s">
        <v>63</v>
      </c>
      <c r="B82" s="113" t="s">
        <v>55</v>
      </c>
      <c r="C82" s="113" t="s">
        <v>102</v>
      </c>
      <c r="D82" s="113" t="s">
        <v>64</v>
      </c>
      <c r="E82" s="113" t="s">
        <v>58</v>
      </c>
      <c r="F82" s="114">
        <f t="shared" si="11"/>
        <v>0</v>
      </c>
      <c r="G82" s="114">
        <f t="shared" si="11"/>
        <v>0</v>
      </c>
      <c r="H82" s="114">
        <f t="shared" si="11"/>
        <v>0</v>
      </c>
    </row>
    <row r="83" spans="1:8" ht="41.25" hidden="1" customHeight="1" x14ac:dyDescent="0.25">
      <c r="A83" s="119" t="s">
        <v>104</v>
      </c>
      <c r="B83" s="113" t="s">
        <v>55</v>
      </c>
      <c r="C83" s="113" t="s">
        <v>102</v>
      </c>
      <c r="D83" s="113" t="s">
        <v>109</v>
      </c>
      <c r="E83" s="113" t="s">
        <v>58</v>
      </c>
      <c r="F83" s="114">
        <f t="shared" si="11"/>
        <v>0</v>
      </c>
      <c r="G83" s="114">
        <f t="shared" si="11"/>
        <v>0</v>
      </c>
      <c r="H83" s="114">
        <f t="shared" si="11"/>
        <v>0</v>
      </c>
    </row>
    <row r="84" spans="1:8" ht="27" hidden="1" customHeight="1" x14ac:dyDescent="0.25">
      <c r="A84" s="119" t="s">
        <v>77</v>
      </c>
      <c r="B84" s="113" t="s">
        <v>55</v>
      </c>
      <c r="C84" s="113" t="s">
        <v>102</v>
      </c>
      <c r="D84" s="113" t="s">
        <v>109</v>
      </c>
      <c r="E84" s="113" t="s">
        <v>78</v>
      </c>
      <c r="F84" s="114">
        <f t="shared" si="11"/>
        <v>0</v>
      </c>
      <c r="G84" s="114">
        <f t="shared" si="11"/>
        <v>0</v>
      </c>
      <c r="H84" s="114">
        <f t="shared" si="11"/>
        <v>0</v>
      </c>
    </row>
    <row r="85" spans="1:8" ht="27.75" hidden="1" customHeight="1" x14ac:dyDescent="0.25">
      <c r="A85" s="119" t="s">
        <v>79</v>
      </c>
      <c r="B85" s="113" t="s">
        <v>55</v>
      </c>
      <c r="C85" s="113" t="s">
        <v>102</v>
      </c>
      <c r="D85" s="113" t="s">
        <v>109</v>
      </c>
      <c r="E85" s="113" t="s">
        <v>80</v>
      </c>
      <c r="F85" s="114"/>
      <c r="G85" s="114"/>
      <c r="H85" s="114"/>
    </row>
    <row r="86" spans="1:8" ht="27" customHeight="1" x14ac:dyDescent="0.25">
      <c r="A86" s="119" t="s">
        <v>110</v>
      </c>
      <c r="B86" s="113" t="s">
        <v>55</v>
      </c>
      <c r="C86" s="113" t="s">
        <v>111</v>
      </c>
      <c r="D86" s="113" t="s">
        <v>57</v>
      </c>
      <c r="E86" s="113" t="s">
        <v>58</v>
      </c>
      <c r="F86" s="114">
        <f>F87</f>
        <v>3092.2</v>
      </c>
      <c r="G86" s="114">
        <f t="shared" ref="G86:H87" si="12">G87</f>
        <v>3246</v>
      </c>
      <c r="H86" s="114">
        <f t="shared" si="12"/>
        <v>3366.7</v>
      </c>
    </row>
    <row r="87" spans="1:8" ht="27" customHeight="1" x14ac:dyDescent="0.25">
      <c r="A87" s="119" t="s">
        <v>61</v>
      </c>
      <c r="B87" s="113" t="s">
        <v>55</v>
      </c>
      <c r="C87" s="113" t="s">
        <v>111</v>
      </c>
      <c r="D87" s="113" t="s">
        <v>62</v>
      </c>
      <c r="E87" s="113" t="s">
        <v>58</v>
      </c>
      <c r="F87" s="114">
        <f>F88</f>
        <v>3092.2</v>
      </c>
      <c r="G87" s="114">
        <f t="shared" si="12"/>
        <v>3246</v>
      </c>
      <c r="H87" s="114">
        <f t="shared" si="12"/>
        <v>3366.7</v>
      </c>
    </row>
    <row r="88" spans="1:8" ht="29.25" customHeight="1" x14ac:dyDescent="0.25">
      <c r="A88" s="119" t="s">
        <v>63</v>
      </c>
      <c r="B88" s="113" t="s">
        <v>55</v>
      </c>
      <c r="C88" s="113" t="s">
        <v>111</v>
      </c>
      <c r="D88" s="113" t="s">
        <v>64</v>
      </c>
      <c r="E88" s="113" t="s">
        <v>58</v>
      </c>
      <c r="F88" s="114">
        <f>F89+F94</f>
        <v>3092.2</v>
      </c>
      <c r="G88" s="114">
        <f>G89+G94</f>
        <v>3246</v>
      </c>
      <c r="H88" s="114">
        <f>H89+H94</f>
        <v>3366.7</v>
      </c>
    </row>
    <row r="89" spans="1:8" ht="32.25" customHeight="1" x14ac:dyDescent="0.25">
      <c r="A89" s="119" t="s">
        <v>75</v>
      </c>
      <c r="B89" s="113" t="s">
        <v>55</v>
      </c>
      <c r="C89" s="113" t="s">
        <v>111</v>
      </c>
      <c r="D89" s="113" t="s">
        <v>76</v>
      </c>
      <c r="E89" s="113" t="s">
        <v>58</v>
      </c>
      <c r="F89" s="114">
        <f>F90+F92</f>
        <v>2493.1</v>
      </c>
      <c r="G89" s="114">
        <f>G90+G92</f>
        <v>2624</v>
      </c>
      <c r="H89" s="114">
        <f>H90+H92</f>
        <v>2723.2</v>
      </c>
    </row>
    <row r="90" spans="1:8" ht="70.5" customHeight="1" x14ac:dyDescent="0.25">
      <c r="A90" s="119" t="s">
        <v>67</v>
      </c>
      <c r="B90" s="113" t="s">
        <v>55</v>
      </c>
      <c r="C90" s="113" t="s">
        <v>111</v>
      </c>
      <c r="D90" s="113" t="s">
        <v>76</v>
      </c>
      <c r="E90" s="113" t="s">
        <v>68</v>
      </c>
      <c r="F90" s="114">
        <f>F91</f>
        <v>2491.1</v>
      </c>
      <c r="G90" s="114">
        <f>G91</f>
        <v>2622</v>
      </c>
      <c r="H90" s="114">
        <f>H91</f>
        <v>2721.2</v>
      </c>
    </row>
    <row r="91" spans="1:8" ht="27" customHeight="1" x14ac:dyDescent="0.25">
      <c r="A91" s="119" t="s">
        <v>69</v>
      </c>
      <c r="B91" s="113" t="s">
        <v>55</v>
      </c>
      <c r="C91" s="113" t="s">
        <v>111</v>
      </c>
      <c r="D91" s="113" t="s">
        <v>76</v>
      </c>
      <c r="E91" s="113" t="s">
        <v>70</v>
      </c>
      <c r="F91" s="114">
        <v>2491.1</v>
      </c>
      <c r="G91" s="114">
        <v>2622</v>
      </c>
      <c r="H91" s="114">
        <v>2721.2</v>
      </c>
    </row>
    <row r="92" spans="1:8" ht="15.75" customHeight="1" x14ac:dyDescent="0.25">
      <c r="A92" s="119" t="s">
        <v>81</v>
      </c>
      <c r="B92" s="113" t="s">
        <v>55</v>
      </c>
      <c r="C92" s="113" t="s">
        <v>111</v>
      </c>
      <c r="D92" s="113" t="s">
        <v>76</v>
      </c>
      <c r="E92" s="113" t="s">
        <v>82</v>
      </c>
      <c r="F92" s="114">
        <f>F93</f>
        <v>2</v>
      </c>
      <c r="G92" s="114">
        <f>G93</f>
        <v>2</v>
      </c>
      <c r="H92" s="114">
        <f>H93</f>
        <v>2</v>
      </c>
    </row>
    <row r="93" spans="1:8" ht="17.25" customHeight="1" x14ac:dyDescent="0.25">
      <c r="A93" s="119" t="s">
        <v>83</v>
      </c>
      <c r="B93" s="113" t="s">
        <v>55</v>
      </c>
      <c r="C93" s="113" t="s">
        <v>111</v>
      </c>
      <c r="D93" s="113" t="s">
        <v>76</v>
      </c>
      <c r="E93" s="113" t="s">
        <v>84</v>
      </c>
      <c r="F93" s="114">
        <v>2</v>
      </c>
      <c r="G93" s="114">
        <v>2</v>
      </c>
      <c r="H93" s="114">
        <v>2</v>
      </c>
    </row>
    <row r="94" spans="1:8" ht="27" customHeight="1" x14ac:dyDescent="0.25">
      <c r="A94" s="119" t="s">
        <v>112</v>
      </c>
      <c r="B94" s="113" t="s">
        <v>55</v>
      </c>
      <c r="C94" s="113" t="s">
        <v>111</v>
      </c>
      <c r="D94" s="113" t="s">
        <v>113</v>
      </c>
      <c r="E94" s="113" t="s">
        <v>58</v>
      </c>
      <c r="F94" s="114">
        <f t="shared" ref="F94:H95" si="13">F95</f>
        <v>599.1</v>
      </c>
      <c r="G94" s="114">
        <f t="shared" si="13"/>
        <v>622</v>
      </c>
      <c r="H94" s="114">
        <f t="shared" si="13"/>
        <v>643.5</v>
      </c>
    </row>
    <row r="95" spans="1:8" ht="67.5" customHeight="1" x14ac:dyDescent="0.25">
      <c r="A95" s="119" t="s">
        <v>67</v>
      </c>
      <c r="B95" s="113" t="s">
        <v>55</v>
      </c>
      <c r="C95" s="113" t="s">
        <v>111</v>
      </c>
      <c r="D95" s="113" t="s">
        <v>113</v>
      </c>
      <c r="E95" s="113" t="s">
        <v>68</v>
      </c>
      <c r="F95" s="114">
        <f t="shared" si="13"/>
        <v>599.1</v>
      </c>
      <c r="G95" s="114">
        <f t="shared" si="13"/>
        <v>622</v>
      </c>
      <c r="H95" s="114">
        <f t="shared" si="13"/>
        <v>643.5</v>
      </c>
    </row>
    <row r="96" spans="1:8" ht="27" customHeight="1" x14ac:dyDescent="0.25">
      <c r="A96" s="119" t="s">
        <v>69</v>
      </c>
      <c r="B96" s="113" t="s">
        <v>55</v>
      </c>
      <c r="C96" s="113" t="s">
        <v>111</v>
      </c>
      <c r="D96" s="113" t="s">
        <v>113</v>
      </c>
      <c r="E96" s="113" t="s">
        <v>70</v>
      </c>
      <c r="F96" s="114">
        <v>599.1</v>
      </c>
      <c r="G96" s="114">
        <v>622</v>
      </c>
      <c r="H96" s="114">
        <v>643.5</v>
      </c>
    </row>
    <row r="97" spans="1:8" ht="18.75" hidden="1" customHeight="1" x14ac:dyDescent="0.25">
      <c r="A97" s="119" t="s">
        <v>114</v>
      </c>
      <c r="B97" s="113" t="s">
        <v>55</v>
      </c>
      <c r="C97" s="113" t="s">
        <v>115</v>
      </c>
      <c r="D97" s="113" t="s">
        <v>57</v>
      </c>
      <c r="E97" s="113" t="s">
        <v>58</v>
      </c>
      <c r="F97" s="114">
        <f t="shared" ref="F97:H100" si="14">F98</f>
        <v>0</v>
      </c>
      <c r="G97" s="114">
        <f t="shared" si="14"/>
        <v>0</v>
      </c>
      <c r="H97" s="114">
        <f t="shared" si="14"/>
        <v>0</v>
      </c>
    </row>
    <row r="98" spans="1:8" ht="18.75" hidden="1" customHeight="1" x14ac:dyDescent="0.25">
      <c r="A98" s="119" t="s">
        <v>116</v>
      </c>
      <c r="B98" s="113" t="s">
        <v>55</v>
      </c>
      <c r="C98" s="113" t="s">
        <v>115</v>
      </c>
      <c r="D98" s="113" t="s">
        <v>117</v>
      </c>
      <c r="E98" s="113" t="s">
        <v>58</v>
      </c>
      <c r="F98" s="114">
        <f t="shared" si="14"/>
        <v>0</v>
      </c>
      <c r="G98" s="114">
        <f t="shared" si="14"/>
        <v>0</v>
      </c>
      <c r="H98" s="114">
        <f t="shared" si="14"/>
        <v>0</v>
      </c>
    </row>
    <row r="99" spans="1:8" ht="28.5" hidden="1" customHeight="1" x14ac:dyDescent="0.25">
      <c r="A99" s="119" t="s">
        <v>118</v>
      </c>
      <c r="B99" s="113" t="s">
        <v>55</v>
      </c>
      <c r="C99" s="113" t="s">
        <v>115</v>
      </c>
      <c r="D99" s="113" t="s">
        <v>119</v>
      </c>
      <c r="E99" s="113" t="s">
        <v>58</v>
      </c>
      <c r="F99" s="114">
        <f t="shared" si="14"/>
        <v>0</v>
      </c>
      <c r="G99" s="114">
        <f t="shared" si="14"/>
        <v>0</v>
      </c>
      <c r="H99" s="114">
        <f t="shared" si="14"/>
        <v>0</v>
      </c>
    </row>
    <row r="100" spans="1:8" ht="27" hidden="1" customHeight="1" x14ac:dyDescent="0.25">
      <c r="A100" s="119" t="s">
        <v>77</v>
      </c>
      <c r="B100" s="113" t="s">
        <v>55</v>
      </c>
      <c r="C100" s="113" t="s">
        <v>115</v>
      </c>
      <c r="D100" s="113" t="s">
        <v>119</v>
      </c>
      <c r="E100" s="113" t="s">
        <v>78</v>
      </c>
      <c r="F100" s="114">
        <f t="shared" si="14"/>
        <v>0</v>
      </c>
      <c r="G100" s="114">
        <f t="shared" si="14"/>
        <v>0</v>
      </c>
      <c r="H100" s="114">
        <f t="shared" si="14"/>
        <v>0</v>
      </c>
    </row>
    <row r="101" spans="1:8" ht="27" hidden="1" customHeight="1" x14ac:dyDescent="0.25">
      <c r="A101" s="119" t="s">
        <v>79</v>
      </c>
      <c r="B101" s="113" t="s">
        <v>55</v>
      </c>
      <c r="C101" s="113" t="s">
        <v>115</v>
      </c>
      <c r="D101" s="113" t="s">
        <v>119</v>
      </c>
      <c r="E101" s="113" t="s">
        <v>80</v>
      </c>
      <c r="F101" s="114"/>
      <c r="G101" s="114"/>
      <c r="H101" s="114"/>
    </row>
    <row r="102" spans="1:8" ht="18" customHeight="1" x14ac:dyDescent="0.25">
      <c r="A102" s="119" t="s">
        <v>120</v>
      </c>
      <c r="B102" s="113" t="s">
        <v>55</v>
      </c>
      <c r="C102" s="113" t="s">
        <v>121</v>
      </c>
      <c r="D102" s="113" t="s">
        <v>57</v>
      </c>
      <c r="E102" s="113" t="s">
        <v>58</v>
      </c>
      <c r="F102" s="114">
        <f>F103</f>
        <v>99</v>
      </c>
      <c r="G102" s="114">
        <f t="shared" ref="G102:H106" si="15">G103</f>
        <v>99</v>
      </c>
      <c r="H102" s="114">
        <f t="shared" si="15"/>
        <v>99</v>
      </c>
    </row>
    <row r="103" spans="1:8" ht="15.75" customHeight="1" x14ac:dyDescent="0.25">
      <c r="A103" s="119" t="s">
        <v>122</v>
      </c>
      <c r="B103" s="113" t="s">
        <v>55</v>
      </c>
      <c r="C103" s="113" t="s">
        <v>121</v>
      </c>
      <c r="D103" s="113" t="s">
        <v>123</v>
      </c>
      <c r="E103" s="113" t="s">
        <v>58</v>
      </c>
      <c r="F103" s="114">
        <f>F104</f>
        <v>99</v>
      </c>
      <c r="G103" s="114">
        <f t="shared" si="15"/>
        <v>99</v>
      </c>
      <c r="H103" s="114">
        <f t="shared" si="15"/>
        <v>99</v>
      </c>
    </row>
    <row r="104" spans="1:8" ht="17.25" customHeight="1" x14ac:dyDescent="0.25">
      <c r="A104" s="119" t="s">
        <v>124</v>
      </c>
      <c r="B104" s="113" t="s">
        <v>55</v>
      </c>
      <c r="C104" s="113" t="s">
        <v>121</v>
      </c>
      <c r="D104" s="113" t="s">
        <v>125</v>
      </c>
      <c r="E104" s="113" t="s">
        <v>58</v>
      </c>
      <c r="F104" s="114">
        <f>F105</f>
        <v>99</v>
      </c>
      <c r="G104" s="114">
        <f t="shared" si="15"/>
        <v>99</v>
      </c>
      <c r="H104" s="114">
        <f t="shared" si="15"/>
        <v>99</v>
      </c>
    </row>
    <row r="105" spans="1:8" ht="30.75" customHeight="1" x14ac:dyDescent="0.25">
      <c r="A105" s="119" t="s">
        <v>126</v>
      </c>
      <c r="B105" s="113" t="s">
        <v>55</v>
      </c>
      <c r="C105" s="113" t="s">
        <v>121</v>
      </c>
      <c r="D105" s="113" t="s">
        <v>127</v>
      </c>
      <c r="E105" s="113" t="s">
        <v>58</v>
      </c>
      <c r="F105" s="114">
        <f>F106</f>
        <v>99</v>
      </c>
      <c r="G105" s="114">
        <f t="shared" si="15"/>
        <v>99</v>
      </c>
      <c r="H105" s="114">
        <f t="shared" si="15"/>
        <v>99</v>
      </c>
    </row>
    <row r="106" spans="1:8" ht="19.5" customHeight="1" x14ac:dyDescent="0.25">
      <c r="A106" s="119" t="s">
        <v>81</v>
      </c>
      <c r="B106" s="113" t="s">
        <v>55</v>
      </c>
      <c r="C106" s="113" t="s">
        <v>121</v>
      </c>
      <c r="D106" s="113" t="s">
        <v>127</v>
      </c>
      <c r="E106" s="113" t="s">
        <v>82</v>
      </c>
      <c r="F106" s="114">
        <f>F107</f>
        <v>99</v>
      </c>
      <c r="G106" s="114">
        <f t="shared" si="15"/>
        <v>99</v>
      </c>
      <c r="H106" s="114">
        <f t="shared" si="15"/>
        <v>99</v>
      </c>
    </row>
    <row r="107" spans="1:8" ht="16.5" customHeight="1" x14ac:dyDescent="0.25">
      <c r="A107" s="119" t="s">
        <v>128</v>
      </c>
      <c r="B107" s="113" t="s">
        <v>55</v>
      </c>
      <c r="C107" s="113" t="s">
        <v>121</v>
      </c>
      <c r="D107" s="113" t="s">
        <v>127</v>
      </c>
      <c r="E107" s="113" t="s">
        <v>129</v>
      </c>
      <c r="F107" s="114">
        <v>99</v>
      </c>
      <c r="G107" s="114">
        <v>99</v>
      </c>
      <c r="H107" s="114">
        <v>99</v>
      </c>
    </row>
    <row r="108" spans="1:8" ht="15" x14ac:dyDescent="0.25">
      <c r="A108" s="119" t="s">
        <v>130</v>
      </c>
      <c r="B108" s="113" t="s">
        <v>55</v>
      </c>
      <c r="C108" s="113" t="s">
        <v>131</v>
      </c>
      <c r="D108" s="113" t="s">
        <v>57</v>
      </c>
      <c r="E108" s="113" t="s">
        <v>58</v>
      </c>
      <c r="F108" s="114">
        <f>F123+F150+F165+F171+F195+F109+F187+F118+F155</f>
        <v>8012</v>
      </c>
      <c r="G108" s="114">
        <f t="shared" ref="G108:H108" si="16">G123+G150+G165+G171+G195+G109+G187+G118+G155</f>
        <v>6854</v>
      </c>
      <c r="H108" s="114">
        <f t="shared" si="16"/>
        <v>6322.2999999999993</v>
      </c>
    </row>
    <row r="109" spans="1:8" ht="39" hidden="1" x14ac:dyDescent="0.25">
      <c r="A109" s="119" t="s">
        <v>132</v>
      </c>
      <c r="B109" s="113" t="s">
        <v>55</v>
      </c>
      <c r="C109" s="113" t="s">
        <v>131</v>
      </c>
      <c r="D109" s="113" t="s">
        <v>133</v>
      </c>
      <c r="E109" s="113" t="s">
        <v>58</v>
      </c>
      <c r="F109" s="114">
        <f t="shared" ref="F109:H112" si="17">F110</f>
        <v>0</v>
      </c>
      <c r="G109" s="114">
        <f t="shared" si="17"/>
        <v>0</v>
      </c>
      <c r="H109" s="114">
        <f t="shared" si="17"/>
        <v>0</v>
      </c>
    </row>
    <row r="110" spans="1:8" ht="26.25" hidden="1" x14ac:dyDescent="0.25">
      <c r="A110" s="119" t="s">
        <v>134</v>
      </c>
      <c r="B110" s="113" t="s">
        <v>55</v>
      </c>
      <c r="C110" s="113" t="s">
        <v>131</v>
      </c>
      <c r="D110" s="113" t="s">
        <v>135</v>
      </c>
      <c r="E110" s="113" t="s">
        <v>58</v>
      </c>
      <c r="F110" s="114">
        <f t="shared" si="17"/>
        <v>0</v>
      </c>
      <c r="G110" s="114">
        <f t="shared" si="17"/>
        <v>0</v>
      </c>
      <c r="H110" s="114">
        <f t="shared" si="17"/>
        <v>0</v>
      </c>
    </row>
    <row r="111" spans="1:8" ht="15" hidden="1" x14ac:dyDescent="0.25">
      <c r="A111" s="119" t="s">
        <v>136</v>
      </c>
      <c r="B111" s="113" t="s">
        <v>55</v>
      </c>
      <c r="C111" s="113" t="s">
        <v>131</v>
      </c>
      <c r="D111" s="113" t="s">
        <v>137</v>
      </c>
      <c r="E111" s="113" t="s">
        <v>58</v>
      </c>
      <c r="F111" s="114">
        <f t="shared" si="17"/>
        <v>0</v>
      </c>
      <c r="G111" s="114">
        <f t="shared" si="17"/>
        <v>0</v>
      </c>
      <c r="H111" s="114">
        <f t="shared" si="17"/>
        <v>0</v>
      </c>
    </row>
    <row r="112" spans="1:8" ht="26.25" hidden="1" x14ac:dyDescent="0.25">
      <c r="A112" s="119" t="s">
        <v>77</v>
      </c>
      <c r="B112" s="113" t="s">
        <v>55</v>
      </c>
      <c r="C112" s="113" t="s">
        <v>131</v>
      </c>
      <c r="D112" s="113" t="s">
        <v>137</v>
      </c>
      <c r="E112" s="113" t="s">
        <v>78</v>
      </c>
      <c r="F112" s="114">
        <f t="shared" si="17"/>
        <v>0</v>
      </c>
      <c r="G112" s="114">
        <f t="shared" si="17"/>
        <v>0</v>
      </c>
      <c r="H112" s="114">
        <f t="shared" si="17"/>
        <v>0</v>
      </c>
    </row>
    <row r="113" spans="1:8" ht="39" hidden="1" x14ac:dyDescent="0.25">
      <c r="A113" s="119" t="s">
        <v>79</v>
      </c>
      <c r="B113" s="113" t="s">
        <v>55</v>
      </c>
      <c r="C113" s="113" t="s">
        <v>131</v>
      </c>
      <c r="D113" s="113" t="s">
        <v>137</v>
      </c>
      <c r="E113" s="113" t="s">
        <v>80</v>
      </c>
      <c r="F113" s="114">
        <v>0</v>
      </c>
      <c r="G113" s="114">
        <v>0</v>
      </c>
      <c r="H113" s="114">
        <v>0</v>
      </c>
    </row>
    <row r="114" spans="1:8" ht="15" hidden="1" x14ac:dyDescent="0.25">
      <c r="A114" s="119"/>
      <c r="B114" s="113"/>
      <c r="C114" s="113"/>
      <c r="D114" s="113"/>
      <c r="E114" s="113"/>
      <c r="F114" s="114"/>
      <c r="G114" s="114"/>
      <c r="H114" s="114"/>
    </row>
    <row r="115" spans="1:8" ht="15" hidden="1" x14ac:dyDescent="0.25">
      <c r="A115" s="119"/>
      <c r="B115" s="113"/>
      <c r="C115" s="113"/>
      <c r="D115" s="113"/>
      <c r="E115" s="113"/>
      <c r="F115" s="114"/>
      <c r="G115" s="114"/>
      <c r="H115" s="114"/>
    </row>
    <row r="116" spans="1:8" ht="15" hidden="1" x14ac:dyDescent="0.25">
      <c r="A116" s="119"/>
      <c r="B116" s="113"/>
      <c r="C116" s="113"/>
      <c r="D116" s="113"/>
      <c r="E116" s="113"/>
      <c r="F116" s="114"/>
      <c r="G116" s="114"/>
      <c r="H116" s="114"/>
    </row>
    <row r="117" spans="1:8" ht="15" hidden="1" x14ac:dyDescent="0.25">
      <c r="A117" s="119"/>
      <c r="B117" s="113"/>
      <c r="C117" s="113"/>
      <c r="D117" s="113"/>
      <c r="E117" s="113"/>
      <c r="F117" s="114"/>
      <c r="G117" s="114"/>
      <c r="H117" s="114"/>
    </row>
    <row r="118" spans="1:8" ht="39" hidden="1" x14ac:dyDescent="0.25">
      <c r="A118" s="119" t="s">
        <v>132</v>
      </c>
      <c r="B118" s="113" t="s">
        <v>55</v>
      </c>
      <c r="C118" s="113" t="s">
        <v>131</v>
      </c>
      <c r="D118" s="113" t="s">
        <v>133</v>
      </c>
      <c r="E118" s="113" t="s">
        <v>58</v>
      </c>
      <c r="F118" s="114">
        <f>F119</f>
        <v>0</v>
      </c>
      <c r="G118" s="114">
        <f t="shared" ref="G118:H121" si="18">G119</f>
        <v>0</v>
      </c>
      <c r="H118" s="114">
        <f t="shared" si="18"/>
        <v>0</v>
      </c>
    </row>
    <row r="119" spans="1:8" ht="26.25" hidden="1" x14ac:dyDescent="0.25">
      <c r="A119" s="119" t="s">
        <v>134</v>
      </c>
      <c r="B119" s="113" t="s">
        <v>55</v>
      </c>
      <c r="C119" s="113" t="s">
        <v>131</v>
      </c>
      <c r="D119" s="113" t="s">
        <v>135</v>
      </c>
      <c r="E119" s="113" t="s">
        <v>58</v>
      </c>
      <c r="F119" s="114">
        <f>F120</f>
        <v>0</v>
      </c>
      <c r="G119" s="114">
        <f t="shared" si="18"/>
        <v>0</v>
      </c>
      <c r="H119" s="114">
        <f t="shared" si="18"/>
        <v>0</v>
      </c>
    </row>
    <row r="120" spans="1:8" ht="15" hidden="1" x14ac:dyDescent="0.25">
      <c r="A120" s="119" t="s">
        <v>136</v>
      </c>
      <c r="B120" s="113" t="s">
        <v>55</v>
      </c>
      <c r="C120" s="113" t="s">
        <v>131</v>
      </c>
      <c r="D120" s="113" t="s">
        <v>137</v>
      </c>
      <c r="E120" s="113" t="s">
        <v>58</v>
      </c>
      <c r="F120" s="114">
        <f>F121</f>
        <v>0</v>
      </c>
      <c r="G120" s="114">
        <f t="shared" si="18"/>
        <v>0</v>
      </c>
      <c r="H120" s="114">
        <f t="shared" si="18"/>
        <v>0</v>
      </c>
    </row>
    <row r="121" spans="1:8" ht="26.25" hidden="1" x14ac:dyDescent="0.25">
      <c r="A121" s="119" t="s">
        <v>77</v>
      </c>
      <c r="B121" s="113" t="s">
        <v>55</v>
      </c>
      <c r="C121" s="113" t="s">
        <v>131</v>
      </c>
      <c r="D121" s="113" t="s">
        <v>137</v>
      </c>
      <c r="E121" s="113" t="s">
        <v>78</v>
      </c>
      <c r="F121" s="114">
        <f>F122</f>
        <v>0</v>
      </c>
      <c r="G121" s="114">
        <f t="shared" si="18"/>
        <v>0</v>
      </c>
      <c r="H121" s="114">
        <f t="shared" si="18"/>
        <v>0</v>
      </c>
    </row>
    <row r="122" spans="1:8" ht="39" hidden="1" x14ac:dyDescent="0.25">
      <c r="A122" s="119" t="s">
        <v>79</v>
      </c>
      <c r="B122" s="113" t="s">
        <v>55</v>
      </c>
      <c r="C122" s="113" t="s">
        <v>131</v>
      </c>
      <c r="D122" s="113" t="s">
        <v>137</v>
      </c>
      <c r="E122" s="113" t="s">
        <v>80</v>
      </c>
      <c r="F122" s="114"/>
      <c r="G122" s="114"/>
      <c r="H122" s="114"/>
    </row>
    <row r="123" spans="1:8" ht="45.75" customHeight="1" x14ac:dyDescent="0.25">
      <c r="A123" s="119" t="s">
        <v>719</v>
      </c>
      <c r="B123" s="113" t="s">
        <v>55</v>
      </c>
      <c r="C123" s="113" t="s">
        <v>131</v>
      </c>
      <c r="D123" s="113" t="s">
        <v>138</v>
      </c>
      <c r="E123" s="113" t="s">
        <v>58</v>
      </c>
      <c r="F123" s="114">
        <f>F124+F138+F142+F146</f>
        <v>613.69999999999993</v>
      </c>
      <c r="G123" s="114">
        <f>G124+G138+G142+G146</f>
        <v>608.20000000000005</v>
      </c>
      <c r="H123" s="114">
        <f>H124+H138+H142+H146</f>
        <v>358.4</v>
      </c>
    </row>
    <row r="124" spans="1:8" ht="27.75" customHeight="1" x14ac:dyDescent="0.25">
      <c r="A124" s="119" t="s">
        <v>139</v>
      </c>
      <c r="B124" s="113" t="s">
        <v>55</v>
      </c>
      <c r="C124" s="113" t="s">
        <v>131</v>
      </c>
      <c r="D124" s="113" t="s">
        <v>140</v>
      </c>
      <c r="E124" s="113" t="s">
        <v>58</v>
      </c>
      <c r="F124" s="114">
        <f>F125</f>
        <v>30</v>
      </c>
      <c r="G124" s="114">
        <f>G125</f>
        <v>30</v>
      </c>
      <c r="H124" s="114">
        <f>H125</f>
        <v>30</v>
      </c>
    </row>
    <row r="125" spans="1:8" ht="15.75" customHeight="1" x14ac:dyDescent="0.25">
      <c r="A125" s="119" t="s">
        <v>136</v>
      </c>
      <c r="B125" s="113" t="s">
        <v>55</v>
      </c>
      <c r="C125" s="113" t="s">
        <v>131</v>
      </c>
      <c r="D125" s="113" t="s">
        <v>141</v>
      </c>
      <c r="E125" s="113" t="s">
        <v>58</v>
      </c>
      <c r="F125" s="114">
        <f>F128</f>
        <v>30</v>
      </c>
      <c r="G125" s="114">
        <f>G128</f>
        <v>30</v>
      </c>
      <c r="H125" s="114">
        <f>H128</f>
        <v>30</v>
      </c>
    </row>
    <row r="126" spans="1:8" ht="27" hidden="1" customHeight="1" x14ac:dyDescent="0.25">
      <c r="A126" s="119" t="s">
        <v>77</v>
      </c>
      <c r="B126" s="113" t="s">
        <v>55</v>
      </c>
      <c r="C126" s="113" t="s">
        <v>131</v>
      </c>
      <c r="D126" s="113" t="s">
        <v>141</v>
      </c>
      <c r="E126" s="113" t="s">
        <v>78</v>
      </c>
      <c r="F126" s="114">
        <f>F127</f>
        <v>0</v>
      </c>
      <c r="G126" s="114">
        <f>G127</f>
        <v>0</v>
      </c>
      <c r="H126" s="114">
        <f>H127</f>
        <v>0</v>
      </c>
    </row>
    <row r="127" spans="1:8" ht="27.75" hidden="1" customHeight="1" x14ac:dyDescent="0.25">
      <c r="A127" s="119" t="s">
        <v>79</v>
      </c>
      <c r="B127" s="113" t="s">
        <v>55</v>
      </c>
      <c r="C127" s="113" t="s">
        <v>131</v>
      </c>
      <c r="D127" s="113" t="s">
        <v>141</v>
      </c>
      <c r="E127" s="113" t="s">
        <v>80</v>
      </c>
      <c r="F127" s="114">
        <f>45-45</f>
        <v>0</v>
      </c>
      <c r="G127" s="114">
        <f>45-45</f>
        <v>0</v>
      </c>
      <c r="H127" s="114">
        <f>45-45</f>
        <v>0</v>
      </c>
    </row>
    <row r="128" spans="1:8" ht="17.25" customHeight="1" x14ac:dyDescent="0.25">
      <c r="A128" s="119" t="s">
        <v>81</v>
      </c>
      <c r="B128" s="113" t="s">
        <v>55</v>
      </c>
      <c r="C128" s="113" t="s">
        <v>131</v>
      </c>
      <c r="D128" s="113" t="s">
        <v>141</v>
      </c>
      <c r="E128" s="113" t="s">
        <v>82</v>
      </c>
      <c r="F128" s="114">
        <f>F129</f>
        <v>30</v>
      </c>
      <c r="G128" s="114">
        <f>G129</f>
        <v>30</v>
      </c>
      <c r="H128" s="114">
        <f>H129</f>
        <v>30</v>
      </c>
    </row>
    <row r="129" spans="1:8" ht="18" customHeight="1" x14ac:dyDescent="0.25">
      <c r="A129" s="119" t="s">
        <v>83</v>
      </c>
      <c r="B129" s="113" t="s">
        <v>55</v>
      </c>
      <c r="C129" s="113" t="s">
        <v>131</v>
      </c>
      <c r="D129" s="113" t="s">
        <v>141</v>
      </c>
      <c r="E129" s="113" t="s">
        <v>84</v>
      </c>
      <c r="F129" s="114">
        <v>30</v>
      </c>
      <c r="G129" s="114">
        <v>30</v>
      </c>
      <c r="H129" s="114">
        <v>30</v>
      </c>
    </row>
    <row r="130" spans="1:8" ht="76.5" hidden="1" customHeight="1" x14ac:dyDescent="0.25">
      <c r="A130" s="119" t="s">
        <v>142</v>
      </c>
      <c r="B130" s="113" t="s">
        <v>55</v>
      </c>
      <c r="C130" s="113" t="s">
        <v>131</v>
      </c>
      <c r="D130" s="113" t="s">
        <v>143</v>
      </c>
      <c r="E130" s="113" t="s">
        <v>58</v>
      </c>
      <c r="F130" s="114">
        <f t="shared" ref="F130:H132" si="19">F131</f>
        <v>0</v>
      </c>
      <c r="G130" s="114">
        <f t="shared" si="19"/>
        <v>0</v>
      </c>
      <c r="H130" s="114">
        <f t="shared" si="19"/>
        <v>0</v>
      </c>
    </row>
    <row r="131" spans="1:8" ht="15.75" hidden="1" customHeight="1" x14ac:dyDescent="0.25">
      <c r="A131" s="119" t="s">
        <v>136</v>
      </c>
      <c r="B131" s="113" t="s">
        <v>55</v>
      </c>
      <c r="C131" s="113" t="s">
        <v>131</v>
      </c>
      <c r="D131" s="113" t="s">
        <v>144</v>
      </c>
      <c r="E131" s="113" t="s">
        <v>58</v>
      </c>
      <c r="F131" s="114">
        <f t="shared" si="19"/>
        <v>0</v>
      </c>
      <c r="G131" s="114">
        <f t="shared" si="19"/>
        <v>0</v>
      </c>
      <c r="H131" s="114">
        <f t="shared" si="19"/>
        <v>0</v>
      </c>
    </row>
    <row r="132" spans="1:8" ht="25.5" hidden="1" customHeight="1" x14ac:dyDescent="0.25">
      <c r="A132" s="119" t="s">
        <v>77</v>
      </c>
      <c r="B132" s="113" t="s">
        <v>55</v>
      </c>
      <c r="C132" s="113" t="s">
        <v>131</v>
      </c>
      <c r="D132" s="113" t="s">
        <v>144</v>
      </c>
      <c r="E132" s="113" t="s">
        <v>78</v>
      </c>
      <c r="F132" s="114">
        <f t="shared" si="19"/>
        <v>0</v>
      </c>
      <c r="G132" s="114">
        <f t="shared" si="19"/>
        <v>0</v>
      </c>
      <c r="H132" s="114">
        <f t="shared" si="19"/>
        <v>0</v>
      </c>
    </row>
    <row r="133" spans="1:8" ht="27" hidden="1" customHeight="1" x14ac:dyDescent="0.25">
      <c r="A133" s="119" t="s">
        <v>79</v>
      </c>
      <c r="B133" s="113" t="s">
        <v>55</v>
      </c>
      <c r="C133" s="113" t="s">
        <v>131</v>
      </c>
      <c r="D133" s="113" t="s">
        <v>144</v>
      </c>
      <c r="E133" s="113" t="s">
        <v>80</v>
      </c>
      <c r="F133" s="114"/>
      <c r="G133" s="114"/>
      <c r="H133" s="114"/>
    </row>
    <row r="134" spans="1:8" ht="27" hidden="1" customHeight="1" x14ac:dyDescent="0.25">
      <c r="A134" s="119"/>
      <c r="B134" s="113"/>
      <c r="C134" s="113"/>
      <c r="D134" s="113"/>
      <c r="E134" s="113"/>
      <c r="F134" s="114"/>
      <c r="G134" s="114"/>
      <c r="H134" s="114"/>
    </row>
    <row r="135" spans="1:8" ht="27" hidden="1" customHeight="1" x14ac:dyDescent="0.25">
      <c r="A135" s="119"/>
      <c r="B135" s="113"/>
      <c r="C135" s="113"/>
      <c r="D135" s="113"/>
      <c r="E135" s="113"/>
      <c r="F135" s="114"/>
      <c r="G135" s="114"/>
      <c r="H135" s="114"/>
    </row>
    <row r="136" spans="1:8" ht="27" hidden="1" customHeight="1" x14ac:dyDescent="0.25">
      <c r="A136" s="119"/>
      <c r="B136" s="113"/>
      <c r="C136" s="113"/>
      <c r="D136" s="113"/>
      <c r="E136" s="113"/>
      <c r="F136" s="114"/>
      <c r="G136" s="114"/>
      <c r="H136" s="114"/>
    </row>
    <row r="137" spans="1:8" ht="27" hidden="1" customHeight="1" x14ac:dyDescent="0.25">
      <c r="A137" s="119"/>
      <c r="B137" s="113"/>
      <c r="C137" s="113"/>
      <c r="D137" s="113"/>
      <c r="E137" s="113"/>
      <c r="F137" s="114"/>
      <c r="G137" s="114"/>
      <c r="H137" s="114"/>
    </row>
    <row r="138" spans="1:8" ht="81.75" hidden="1" customHeight="1" x14ac:dyDescent="0.25">
      <c r="A138" s="128" t="s">
        <v>145</v>
      </c>
      <c r="B138" s="113" t="s">
        <v>55</v>
      </c>
      <c r="C138" s="113" t="s">
        <v>131</v>
      </c>
      <c r="D138" s="113" t="s">
        <v>146</v>
      </c>
      <c r="E138" s="113" t="s">
        <v>58</v>
      </c>
      <c r="F138" s="114">
        <f t="shared" ref="F138:H140" si="20">F139</f>
        <v>0</v>
      </c>
      <c r="G138" s="114">
        <f t="shared" si="20"/>
        <v>0</v>
      </c>
      <c r="H138" s="114">
        <f t="shared" si="20"/>
        <v>0</v>
      </c>
    </row>
    <row r="139" spans="1:8" ht="18.75" hidden="1" customHeight="1" x14ac:dyDescent="0.25">
      <c r="A139" s="128" t="s">
        <v>136</v>
      </c>
      <c r="B139" s="113" t="s">
        <v>55</v>
      </c>
      <c r="C139" s="113" t="s">
        <v>131</v>
      </c>
      <c r="D139" s="113" t="s">
        <v>147</v>
      </c>
      <c r="E139" s="113" t="s">
        <v>58</v>
      </c>
      <c r="F139" s="114">
        <f t="shared" si="20"/>
        <v>0</v>
      </c>
      <c r="G139" s="114">
        <f t="shared" si="20"/>
        <v>0</v>
      </c>
      <c r="H139" s="114">
        <f t="shared" si="20"/>
        <v>0</v>
      </c>
    </row>
    <row r="140" spans="1:8" ht="27" hidden="1" customHeight="1" x14ac:dyDescent="0.25">
      <c r="A140" s="119" t="s">
        <v>77</v>
      </c>
      <c r="B140" s="113" t="s">
        <v>55</v>
      </c>
      <c r="C140" s="113" t="s">
        <v>131</v>
      </c>
      <c r="D140" s="113" t="s">
        <v>147</v>
      </c>
      <c r="E140" s="113" t="s">
        <v>78</v>
      </c>
      <c r="F140" s="114">
        <f t="shared" si="20"/>
        <v>0</v>
      </c>
      <c r="G140" s="114">
        <f t="shared" si="20"/>
        <v>0</v>
      </c>
      <c r="H140" s="114">
        <f t="shared" si="20"/>
        <v>0</v>
      </c>
    </row>
    <row r="141" spans="1:8" ht="27" hidden="1" customHeight="1" x14ac:dyDescent="0.25">
      <c r="A141" s="119" t="s">
        <v>79</v>
      </c>
      <c r="B141" s="113" t="s">
        <v>55</v>
      </c>
      <c r="C141" s="113" t="s">
        <v>131</v>
      </c>
      <c r="D141" s="113" t="s">
        <v>147</v>
      </c>
      <c r="E141" s="113" t="s">
        <v>80</v>
      </c>
      <c r="F141" s="114"/>
      <c r="G141" s="114"/>
      <c r="H141" s="114"/>
    </row>
    <row r="142" spans="1:8" ht="43.5" customHeight="1" x14ac:dyDescent="0.25">
      <c r="A142" s="119" t="s">
        <v>148</v>
      </c>
      <c r="B142" s="113" t="s">
        <v>55</v>
      </c>
      <c r="C142" s="113" t="s">
        <v>131</v>
      </c>
      <c r="D142" s="113" t="s">
        <v>149</v>
      </c>
      <c r="E142" s="113" t="s">
        <v>58</v>
      </c>
      <c r="F142" s="114">
        <f t="shared" ref="F142:H144" si="21">F143</f>
        <v>16.899999999999999</v>
      </c>
      <c r="G142" s="114">
        <f t="shared" si="21"/>
        <v>0</v>
      </c>
      <c r="H142" s="114">
        <f t="shared" si="21"/>
        <v>0</v>
      </c>
    </row>
    <row r="143" spans="1:8" ht="19.5" customHeight="1" x14ac:dyDescent="0.25">
      <c r="A143" s="128" t="s">
        <v>136</v>
      </c>
      <c r="B143" s="113" t="s">
        <v>55</v>
      </c>
      <c r="C143" s="113" t="s">
        <v>131</v>
      </c>
      <c r="D143" s="113" t="s">
        <v>150</v>
      </c>
      <c r="E143" s="113" t="s">
        <v>58</v>
      </c>
      <c r="F143" s="114">
        <f t="shared" si="21"/>
        <v>16.899999999999999</v>
      </c>
      <c r="G143" s="114">
        <f t="shared" si="21"/>
        <v>0</v>
      </c>
      <c r="H143" s="114">
        <f t="shared" si="21"/>
        <v>0</v>
      </c>
    </row>
    <row r="144" spans="1:8" ht="27" customHeight="1" x14ac:dyDescent="0.25">
      <c r="A144" s="119" t="s">
        <v>77</v>
      </c>
      <c r="B144" s="113" t="s">
        <v>55</v>
      </c>
      <c r="C144" s="113" t="s">
        <v>131</v>
      </c>
      <c r="D144" s="113" t="s">
        <v>150</v>
      </c>
      <c r="E144" s="113" t="s">
        <v>78</v>
      </c>
      <c r="F144" s="114">
        <f t="shared" si="21"/>
        <v>16.899999999999999</v>
      </c>
      <c r="G144" s="114">
        <f t="shared" si="21"/>
        <v>0</v>
      </c>
      <c r="H144" s="114">
        <f t="shared" si="21"/>
        <v>0</v>
      </c>
    </row>
    <row r="145" spans="1:8" ht="27" customHeight="1" x14ac:dyDescent="0.25">
      <c r="A145" s="119" t="s">
        <v>79</v>
      </c>
      <c r="B145" s="113" t="s">
        <v>55</v>
      </c>
      <c r="C145" s="113" t="s">
        <v>131</v>
      </c>
      <c r="D145" s="113" t="s">
        <v>150</v>
      </c>
      <c r="E145" s="113" t="s">
        <v>80</v>
      </c>
      <c r="F145" s="114">
        <v>16.899999999999999</v>
      </c>
      <c r="G145" s="114">
        <v>0</v>
      </c>
      <c r="H145" s="114">
        <v>0</v>
      </c>
    </row>
    <row r="146" spans="1:8" ht="56.25" customHeight="1" x14ac:dyDescent="0.25">
      <c r="A146" s="119" t="s">
        <v>151</v>
      </c>
      <c r="B146" s="113" t="s">
        <v>55</v>
      </c>
      <c r="C146" s="113" t="s">
        <v>131</v>
      </c>
      <c r="D146" s="113" t="s">
        <v>152</v>
      </c>
      <c r="E146" s="113" t="s">
        <v>58</v>
      </c>
      <c r="F146" s="114">
        <f t="shared" ref="F146:H148" si="22">F147</f>
        <v>566.79999999999995</v>
      </c>
      <c r="G146" s="114">
        <f t="shared" si="22"/>
        <v>578.20000000000005</v>
      </c>
      <c r="H146" s="114">
        <f t="shared" si="22"/>
        <v>328.4</v>
      </c>
    </row>
    <row r="147" spans="1:8" ht="17.25" customHeight="1" x14ac:dyDescent="0.25">
      <c r="A147" s="128" t="s">
        <v>136</v>
      </c>
      <c r="B147" s="113" t="s">
        <v>55</v>
      </c>
      <c r="C147" s="113" t="s">
        <v>131</v>
      </c>
      <c r="D147" s="113" t="s">
        <v>153</v>
      </c>
      <c r="E147" s="113" t="s">
        <v>58</v>
      </c>
      <c r="F147" s="114">
        <f t="shared" si="22"/>
        <v>566.79999999999995</v>
      </c>
      <c r="G147" s="114">
        <f t="shared" si="22"/>
        <v>578.20000000000005</v>
      </c>
      <c r="H147" s="114">
        <f t="shared" si="22"/>
        <v>328.4</v>
      </c>
    </row>
    <row r="148" spans="1:8" ht="27" customHeight="1" x14ac:dyDescent="0.25">
      <c r="A148" s="119" t="s">
        <v>77</v>
      </c>
      <c r="B148" s="113" t="s">
        <v>55</v>
      </c>
      <c r="C148" s="113" t="s">
        <v>131</v>
      </c>
      <c r="D148" s="113" t="s">
        <v>153</v>
      </c>
      <c r="E148" s="113" t="s">
        <v>78</v>
      </c>
      <c r="F148" s="114">
        <f t="shared" si="22"/>
        <v>566.79999999999995</v>
      </c>
      <c r="G148" s="114">
        <f t="shared" si="22"/>
        <v>578.20000000000005</v>
      </c>
      <c r="H148" s="114">
        <f t="shared" si="22"/>
        <v>328.4</v>
      </c>
    </row>
    <row r="149" spans="1:8" ht="27" customHeight="1" x14ac:dyDescent="0.25">
      <c r="A149" s="119" t="s">
        <v>79</v>
      </c>
      <c r="B149" s="113" t="s">
        <v>55</v>
      </c>
      <c r="C149" s="113" t="s">
        <v>131</v>
      </c>
      <c r="D149" s="113" t="s">
        <v>153</v>
      </c>
      <c r="E149" s="113" t="s">
        <v>80</v>
      </c>
      <c r="F149" s="114">
        <v>566.79999999999995</v>
      </c>
      <c r="G149" s="114">
        <v>578.20000000000005</v>
      </c>
      <c r="H149" s="114">
        <v>328.4</v>
      </c>
    </row>
    <row r="150" spans="1:8" ht="64.5" x14ac:dyDescent="0.25">
      <c r="A150" s="119" t="s">
        <v>728</v>
      </c>
      <c r="B150" s="113" t="s">
        <v>55</v>
      </c>
      <c r="C150" s="113" t="s">
        <v>131</v>
      </c>
      <c r="D150" s="113" t="s">
        <v>155</v>
      </c>
      <c r="E150" s="113" t="s">
        <v>58</v>
      </c>
      <c r="F150" s="114">
        <f t="shared" ref="F150:H153" si="23">F151</f>
        <v>206</v>
      </c>
      <c r="G150" s="114">
        <f t="shared" si="23"/>
        <v>206</v>
      </c>
      <c r="H150" s="114">
        <f t="shared" si="23"/>
        <v>206</v>
      </c>
    </row>
    <row r="151" spans="1:8" ht="30" customHeight="1" x14ac:dyDescent="0.25">
      <c r="A151" s="119" t="s">
        <v>156</v>
      </c>
      <c r="B151" s="113" t="s">
        <v>55</v>
      </c>
      <c r="C151" s="113" t="s">
        <v>131</v>
      </c>
      <c r="D151" s="113" t="s">
        <v>157</v>
      </c>
      <c r="E151" s="113" t="s">
        <v>58</v>
      </c>
      <c r="F151" s="114">
        <f t="shared" si="23"/>
        <v>206</v>
      </c>
      <c r="G151" s="114">
        <f t="shared" si="23"/>
        <v>206</v>
      </c>
      <c r="H151" s="114">
        <f t="shared" si="23"/>
        <v>206</v>
      </c>
    </row>
    <row r="152" spans="1:8" ht="18" customHeight="1" x14ac:dyDescent="0.25">
      <c r="A152" s="119" t="s">
        <v>136</v>
      </c>
      <c r="B152" s="113" t="s">
        <v>55</v>
      </c>
      <c r="C152" s="113" t="s">
        <v>131</v>
      </c>
      <c r="D152" s="113" t="s">
        <v>158</v>
      </c>
      <c r="E152" s="113" t="s">
        <v>58</v>
      </c>
      <c r="F152" s="114">
        <f t="shared" si="23"/>
        <v>206</v>
      </c>
      <c r="G152" s="114">
        <f t="shared" si="23"/>
        <v>206</v>
      </c>
      <c r="H152" s="114">
        <f t="shared" si="23"/>
        <v>206</v>
      </c>
    </row>
    <row r="153" spans="1:8" ht="26.25" x14ac:dyDescent="0.25">
      <c r="A153" s="119" t="s">
        <v>77</v>
      </c>
      <c r="B153" s="113" t="s">
        <v>55</v>
      </c>
      <c r="C153" s="113" t="s">
        <v>131</v>
      </c>
      <c r="D153" s="113" t="s">
        <v>158</v>
      </c>
      <c r="E153" s="113" t="s">
        <v>78</v>
      </c>
      <c r="F153" s="114">
        <f t="shared" si="23"/>
        <v>206</v>
      </c>
      <c r="G153" s="114">
        <f t="shared" si="23"/>
        <v>206</v>
      </c>
      <c r="H153" s="114">
        <f t="shared" si="23"/>
        <v>206</v>
      </c>
    </row>
    <row r="154" spans="1:8" ht="30.75" customHeight="1" x14ac:dyDescent="0.25">
      <c r="A154" s="119" t="s">
        <v>79</v>
      </c>
      <c r="B154" s="113" t="s">
        <v>55</v>
      </c>
      <c r="C154" s="113" t="s">
        <v>131</v>
      </c>
      <c r="D154" s="113" t="s">
        <v>158</v>
      </c>
      <c r="E154" s="113" t="s">
        <v>80</v>
      </c>
      <c r="F154" s="114">
        <v>206</v>
      </c>
      <c r="G154" s="114">
        <v>206</v>
      </c>
      <c r="H154" s="114">
        <v>206</v>
      </c>
    </row>
    <row r="155" spans="1:8" ht="51" customHeight="1" x14ac:dyDescent="0.25">
      <c r="A155" s="119" t="s">
        <v>650</v>
      </c>
      <c r="B155" s="113" t="s">
        <v>55</v>
      </c>
      <c r="C155" s="113" t="s">
        <v>131</v>
      </c>
      <c r="D155" s="113" t="s">
        <v>651</v>
      </c>
      <c r="E155" s="113" t="s">
        <v>58</v>
      </c>
      <c r="F155" s="114">
        <f>F156</f>
        <v>2</v>
      </c>
      <c r="G155" s="114">
        <f t="shared" ref="G155:H158" si="24">G156</f>
        <v>0</v>
      </c>
      <c r="H155" s="114">
        <f t="shared" si="24"/>
        <v>0</v>
      </c>
    </row>
    <row r="156" spans="1:8" ht="30.75" customHeight="1" x14ac:dyDescent="0.25">
      <c r="A156" s="119" t="s">
        <v>652</v>
      </c>
      <c r="B156" s="113" t="s">
        <v>55</v>
      </c>
      <c r="C156" s="113" t="s">
        <v>131</v>
      </c>
      <c r="D156" s="113" t="s">
        <v>653</v>
      </c>
      <c r="E156" s="113" t="s">
        <v>58</v>
      </c>
      <c r="F156" s="114">
        <f>F157+F162</f>
        <v>2</v>
      </c>
      <c r="G156" s="114">
        <f t="shared" si="24"/>
        <v>0</v>
      </c>
      <c r="H156" s="114">
        <f t="shared" si="24"/>
        <v>0</v>
      </c>
    </row>
    <row r="157" spans="1:8" ht="22.5" customHeight="1" x14ac:dyDescent="0.25">
      <c r="A157" s="119" t="s">
        <v>136</v>
      </c>
      <c r="B157" s="113" t="s">
        <v>55</v>
      </c>
      <c r="C157" s="113" t="s">
        <v>131</v>
      </c>
      <c r="D157" s="113" t="s">
        <v>654</v>
      </c>
      <c r="E157" s="113" t="s">
        <v>58</v>
      </c>
      <c r="F157" s="114">
        <f>F158+F160</f>
        <v>2</v>
      </c>
      <c r="G157" s="114">
        <f t="shared" si="24"/>
        <v>0</v>
      </c>
      <c r="H157" s="114">
        <f t="shared" si="24"/>
        <v>0</v>
      </c>
    </row>
    <row r="158" spans="1:8" ht="30.75" hidden="1" customHeight="1" x14ac:dyDescent="0.25">
      <c r="A158" s="119" t="s">
        <v>77</v>
      </c>
      <c r="B158" s="113" t="s">
        <v>55</v>
      </c>
      <c r="C158" s="113" t="s">
        <v>131</v>
      </c>
      <c r="D158" s="113" t="s">
        <v>654</v>
      </c>
      <c r="E158" s="113" t="s">
        <v>78</v>
      </c>
      <c r="F158" s="114">
        <f>F159</f>
        <v>0</v>
      </c>
      <c r="G158" s="114">
        <f t="shared" si="24"/>
        <v>0</v>
      </c>
      <c r="H158" s="114">
        <f t="shared" si="24"/>
        <v>0</v>
      </c>
    </row>
    <row r="159" spans="1:8" ht="30.75" hidden="1" customHeight="1" x14ac:dyDescent="0.25">
      <c r="A159" s="119" t="s">
        <v>79</v>
      </c>
      <c r="B159" s="113" t="s">
        <v>55</v>
      </c>
      <c r="C159" s="113" t="s">
        <v>131</v>
      </c>
      <c r="D159" s="113" t="s">
        <v>654</v>
      </c>
      <c r="E159" s="113" t="s">
        <v>80</v>
      </c>
      <c r="F159" s="114"/>
      <c r="G159" s="114"/>
      <c r="H159" s="114"/>
    </row>
    <row r="160" spans="1:8" ht="23.25" customHeight="1" x14ac:dyDescent="0.25">
      <c r="A160" s="119" t="s">
        <v>81</v>
      </c>
      <c r="B160" s="113" t="s">
        <v>55</v>
      </c>
      <c r="C160" s="113" t="s">
        <v>131</v>
      </c>
      <c r="D160" s="113" t="s">
        <v>654</v>
      </c>
      <c r="E160" s="113" t="s">
        <v>82</v>
      </c>
      <c r="F160" s="114">
        <f>F161</f>
        <v>2</v>
      </c>
      <c r="G160" s="114">
        <v>0</v>
      </c>
      <c r="H160" s="114">
        <v>0</v>
      </c>
    </row>
    <row r="161" spans="1:8" ht="22.5" customHeight="1" x14ac:dyDescent="0.25">
      <c r="A161" s="119" t="s">
        <v>83</v>
      </c>
      <c r="B161" s="113" t="s">
        <v>55</v>
      </c>
      <c r="C161" s="113" t="s">
        <v>131</v>
      </c>
      <c r="D161" s="113" t="s">
        <v>654</v>
      </c>
      <c r="E161" s="113" t="s">
        <v>84</v>
      </c>
      <c r="F161" s="114">
        <v>2</v>
      </c>
      <c r="G161" s="114">
        <v>0</v>
      </c>
      <c r="H161" s="114">
        <v>0</v>
      </c>
    </row>
    <row r="162" spans="1:8" ht="41.25" hidden="1" customHeight="1" x14ac:dyDescent="0.25">
      <c r="A162" s="119" t="s">
        <v>655</v>
      </c>
      <c r="B162" s="113" t="s">
        <v>55</v>
      </c>
      <c r="C162" s="113" t="s">
        <v>131</v>
      </c>
      <c r="D162" s="113" t="s">
        <v>656</v>
      </c>
      <c r="E162" s="113" t="s">
        <v>58</v>
      </c>
      <c r="F162" s="114">
        <f>F163</f>
        <v>0</v>
      </c>
      <c r="G162" s="114">
        <v>0</v>
      </c>
      <c r="H162" s="114">
        <v>0</v>
      </c>
    </row>
    <row r="163" spans="1:8" ht="27" hidden="1" customHeight="1" x14ac:dyDescent="0.25">
      <c r="A163" s="119" t="s">
        <v>77</v>
      </c>
      <c r="B163" s="113" t="s">
        <v>55</v>
      </c>
      <c r="C163" s="113" t="s">
        <v>131</v>
      </c>
      <c r="D163" s="113" t="s">
        <v>656</v>
      </c>
      <c r="E163" s="113" t="s">
        <v>78</v>
      </c>
      <c r="F163" s="114">
        <f>F164</f>
        <v>0</v>
      </c>
      <c r="G163" s="114">
        <v>0</v>
      </c>
      <c r="H163" s="114">
        <v>0</v>
      </c>
    </row>
    <row r="164" spans="1:8" ht="30.75" hidden="1" customHeight="1" x14ac:dyDescent="0.25">
      <c r="A164" s="119" t="s">
        <v>79</v>
      </c>
      <c r="B164" s="113" t="s">
        <v>55</v>
      </c>
      <c r="C164" s="113" t="s">
        <v>131</v>
      </c>
      <c r="D164" s="113" t="s">
        <v>656</v>
      </c>
      <c r="E164" s="113" t="s">
        <v>80</v>
      </c>
      <c r="F164" s="114"/>
      <c r="G164" s="114"/>
      <c r="H164" s="114"/>
    </row>
    <row r="165" spans="1:8" s="112" customFormat="1" ht="69" customHeight="1" x14ac:dyDescent="0.25">
      <c r="A165" s="119" t="s">
        <v>724</v>
      </c>
      <c r="B165" s="135" t="s">
        <v>55</v>
      </c>
      <c r="C165" s="135" t="s">
        <v>131</v>
      </c>
      <c r="D165" s="135" t="s">
        <v>160</v>
      </c>
      <c r="E165" s="135" t="s">
        <v>58</v>
      </c>
      <c r="F165" s="136">
        <f t="shared" ref="F165:H169" si="25">F166</f>
        <v>87.6</v>
      </c>
      <c r="G165" s="136">
        <f t="shared" si="25"/>
        <v>87.6</v>
      </c>
      <c r="H165" s="136">
        <f t="shared" si="25"/>
        <v>87.6</v>
      </c>
    </row>
    <row r="166" spans="1:8" ht="44.25" customHeight="1" x14ac:dyDescent="0.25">
      <c r="A166" s="119" t="s">
        <v>161</v>
      </c>
      <c r="B166" s="113" t="s">
        <v>55</v>
      </c>
      <c r="C166" s="113" t="s">
        <v>131</v>
      </c>
      <c r="D166" s="113" t="s">
        <v>162</v>
      </c>
      <c r="E166" s="113" t="s">
        <v>58</v>
      </c>
      <c r="F166" s="114">
        <f t="shared" si="25"/>
        <v>87.6</v>
      </c>
      <c r="G166" s="114">
        <f t="shared" si="25"/>
        <v>87.6</v>
      </c>
      <c r="H166" s="114">
        <f t="shared" si="25"/>
        <v>87.6</v>
      </c>
    </row>
    <row r="167" spans="1:8" ht="43.5" customHeight="1" x14ac:dyDescent="0.25">
      <c r="A167" s="119" t="s">
        <v>163</v>
      </c>
      <c r="B167" s="113" t="s">
        <v>55</v>
      </c>
      <c r="C167" s="113" t="s">
        <v>131</v>
      </c>
      <c r="D167" s="113" t="s">
        <v>164</v>
      </c>
      <c r="E167" s="113" t="s">
        <v>58</v>
      </c>
      <c r="F167" s="114">
        <f t="shared" si="25"/>
        <v>87.6</v>
      </c>
      <c r="G167" s="114">
        <f t="shared" si="25"/>
        <v>87.6</v>
      </c>
      <c r="H167" s="114">
        <f t="shared" si="25"/>
        <v>87.6</v>
      </c>
    </row>
    <row r="168" spans="1:8" ht="18.75" customHeight="1" x14ac:dyDescent="0.25">
      <c r="A168" s="119" t="s">
        <v>136</v>
      </c>
      <c r="B168" s="113" t="s">
        <v>55</v>
      </c>
      <c r="C168" s="113" t="s">
        <v>131</v>
      </c>
      <c r="D168" s="113" t="s">
        <v>165</v>
      </c>
      <c r="E168" s="113" t="s">
        <v>58</v>
      </c>
      <c r="F168" s="114">
        <f t="shared" si="25"/>
        <v>87.6</v>
      </c>
      <c r="G168" s="114">
        <f t="shared" si="25"/>
        <v>87.6</v>
      </c>
      <c r="H168" s="114">
        <f t="shared" si="25"/>
        <v>87.6</v>
      </c>
    </row>
    <row r="169" spans="1:8" ht="26.25" customHeight="1" x14ac:dyDescent="0.25">
      <c r="A169" s="119" t="s">
        <v>77</v>
      </c>
      <c r="B169" s="113" t="s">
        <v>55</v>
      </c>
      <c r="C169" s="113" t="s">
        <v>131</v>
      </c>
      <c r="D169" s="113" t="s">
        <v>165</v>
      </c>
      <c r="E169" s="113" t="s">
        <v>78</v>
      </c>
      <c r="F169" s="114">
        <f t="shared" si="25"/>
        <v>87.6</v>
      </c>
      <c r="G169" s="114">
        <f t="shared" si="25"/>
        <v>87.6</v>
      </c>
      <c r="H169" s="114">
        <f t="shared" si="25"/>
        <v>87.6</v>
      </c>
    </row>
    <row r="170" spans="1:8" ht="31.5" customHeight="1" x14ac:dyDescent="0.25">
      <c r="A170" s="119" t="s">
        <v>79</v>
      </c>
      <c r="B170" s="113" t="s">
        <v>55</v>
      </c>
      <c r="C170" s="113" t="s">
        <v>131</v>
      </c>
      <c r="D170" s="113" t="s">
        <v>165</v>
      </c>
      <c r="E170" s="113" t="s">
        <v>80</v>
      </c>
      <c r="F170" s="114">
        <v>87.6</v>
      </c>
      <c r="G170" s="114">
        <v>87.6</v>
      </c>
      <c r="H170" s="114">
        <v>87.6</v>
      </c>
    </row>
    <row r="171" spans="1:8" ht="45.75" customHeight="1" x14ac:dyDescent="0.25">
      <c r="A171" s="119" t="s">
        <v>722</v>
      </c>
      <c r="B171" s="113" t="s">
        <v>55</v>
      </c>
      <c r="C171" s="113" t="s">
        <v>131</v>
      </c>
      <c r="D171" s="113" t="s">
        <v>166</v>
      </c>
      <c r="E171" s="113" t="s">
        <v>58</v>
      </c>
      <c r="F171" s="114">
        <f>F172+F183+F179</f>
        <v>1458.9</v>
      </c>
      <c r="G171" s="114">
        <f t="shared" ref="G171:H171" si="26">G172+G183+G179</f>
        <v>1098.9000000000001</v>
      </c>
      <c r="H171" s="114">
        <f t="shared" si="26"/>
        <v>1098.9000000000001</v>
      </c>
    </row>
    <row r="172" spans="1:8" ht="39" hidden="1" x14ac:dyDescent="0.25">
      <c r="A172" s="119" t="s">
        <v>167</v>
      </c>
      <c r="B172" s="113" t="s">
        <v>55</v>
      </c>
      <c r="C172" s="113" t="s">
        <v>131</v>
      </c>
      <c r="D172" s="113" t="s">
        <v>168</v>
      </c>
      <c r="E172" s="113" t="s">
        <v>58</v>
      </c>
      <c r="F172" s="114">
        <f t="shared" ref="F172:H174" si="27">F173</f>
        <v>0</v>
      </c>
      <c r="G172" s="114">
        <f t="shared" si="27"/>
        <v>0</v>
      </c>
      <c r="H172" s="114">
        <f t="shared" si="27"/>
        <v>0</v>
      </c>
    </row>
    <row r="173" spans="1:8" ht="15" hidden="1" x14ac:dyDescent="0.25">
      <c r="A173" s="119" t="s">
        <v>136</v>
      </c>
      <c r="B173" s="113" t="s">
        <v>55</v>
      </c>
      <c r="C173" s="113" t="s">
        <v>131</v>
      </c>
      <c r="D173" s="113" t="s">
        <v>169</v>
      </c>
      <c r="E173" s="113" t="s">
        <v>58</v>
      </c>
      <c r="F173" s="114">
        <f t="shared" si="27"/>
        <v>0</v>
      </c>
      <c r="G173" s="114">
        <f t="shared" si="27"/>
        <v>0</v>
      </c>
      <c r="H173" s="114">
        <f t="shared" si="27"/>
        <v>0</v>
      </c>
    </row>
    <row r="174" spans="1:8" ht="26.25" hidden="1" x14ac:dyDescent="0.25">
      <c r="A174" s="119" t="s">
        <v>77</v>
      </c>
      <c r="B174" s="113" t="s">
        <v>55</v>
      </c>
      <c r="C174" s="113" t="s">
        <v>131</v>
      </c>
      <c r="D174" s="113" t="s">
        <v>169</v>
      </c>
      <c r="E174" s="113" t="s">
        <v>78</v>
      </c>
      <c r="F174" s="114">
        <f t="shared" si="27"/>
        <v>0</v>
      </c>
      <c r="G174" s="114">
        <f t="shared" si="27"/>
        <v>0</v>
      </c>
      <c r="H174" s="114">
        <f t="shared" si="27"/>
        <v>0</v>
      </c>
    </row>
    <row r="175" spans="1:8" ht="39" hidden="1" x14ac:dyDescent="0.25">
      <c r="A175" s="119" t="s">
        <v>79</v>
      </c>
      <c r="B175" s="113" t="s">
        <v>55</v>
      </c>
      <c r="C175" s="113" t="s">
        <v>131</v>
      </c>
      <c r="D175" s="113" t="s">
        <v>169</v>
      </c>
      <c r="E175" s="113" t="s">
        <v>80</v>
      </c>
      <c r="F175" s="114">
        <v>0</v>
      </c>
      <c r="G175" s="114">
        <v>0</v>
      </c>
      <c r="H175" s="114">
        <v>0</v>
      </c>
    </row>
    <row r="176" spans="1:8" ht="15" hidden="1" x14ac:dyDescent="0.25">
      <c r="A176" s="119" t="s">
        <v>122</v>
      </c>
      <c r="B176" s="113" t="s">
        <v>55</v>
      </c>
      <c r="C176" s="113" t="s">
        <v>131</v>
      </c>
      <c r="D176" s="113" t="s">
        <v>170</v>
      </c>
      <c r="E176" s="113" t="s">
        <v>58</v>
      </c>
      <c r="F176" s="114">
        <f t="shared" ref="F176:H177" si="28">F177</f>
        <v>0</v>
      </c>
      <c r="G176" s="114">
        <f t="shared" si="28"/>
        <v>0</v>
      </c>
      <c r="H176" s="114">
        <f t="shared" si="28"/>
        <v>0</v>
      </c>
    </row>
    <row r="177" spans="1:8" ht="15" hidden="1" x14ac:dyDescent="0.25">
      <c r="A177" s="119" t="s">
        <v>171</v>
      </c>
      <c r="B177" s="113" t="s">
        <v>55</v>
      </c>
      <c r="C177" s="113" t="s">
        <v>131</v>
      </c>
      <c r="D177" s="113" t="s">
        <v>172</v>
      </c>
      <c r="E177" s="113" t="s">
        <v>58</v>
      </c>
      <c r="F177" s="114">
        <f t="shared" si="28"/>
        <v>0</v>
      </c>
      <c r="G177" s="114">
        <f t="shared" si="28"/>
        <v>0</v>
      </c>
      <c r="H177" s="114">
        <f t="shared" si="28"/>
        <v>0</v>
      </c>
    </row>
    <row r="178" spans="1:8" ht="15" hidden="1" x14ac:dyDescent="0.25">
      <c r="A178" s="119" t="s">
        <v>173</v>
      </c>
      <c r="B178" s="113" t="s">
        <v>55</v>
      </c>
      <c r="C178" s="113" t="s">
        <v>131</v>
      </c>
      <c r="D178" s="113" t="s">
        <v>172</v>
      </c>
      <c r="E178" s="113" t="s">
        <v>174</v>
      </c>
      <c r="F178" s="114">
        <v>0</v>
      </c>
      <c r="G178" s="114">
        <v>0</v>
      </c>
      <c r="H178" s="114">
        <v>0</v>
      </c>
    </row>
    <row r="179" spans="1:8" ht="39" x14ac:dyDescent="0.25">
      <c r="A179" s="119" t="s">
        <v>167</v>
      </c>
      <c r="B179" s="113" t="s">
        <v>55</v>
      </c>
      <c r="C179" s="113" t="s">
        <v>131</v>
      </c>
      <c r="D179" s="113" t="s">
        <v>168</v>
      </c>
      <c r="E179" s="113" t="s">
        <v>58</v>
      </c>
      <c r="F179" s="114">
        <f>F180</f>
        <v>360</v>
      </c>
      <c r="G179" s="114">
        <f t="shared" ref="G179:H181" si="29">G180</f>
        <v>0</v>
      </c>
      <c r="H179" s="114">
        <f t="shared" si="29"/>
        <v>0</v>
      </c>
    </row>
    <row r="180" spans="1:8" ht="15" x14ac:dyDescent="0.25">
      <c r="A180" s="119" t="s">
        <v>136</v>
      </c>
      <c r="B180" s="113" t="s">
        <v>55</v>
      </c>
      <c r="C180" s="113" t="s">
        <v>131</v>
      </c>
      <c r="D180" s="113" t="s">
        <v>169</v>
      </c>
      <c r="E180" s="113" t="s">
        <v>58</v>
      </c>
      <c r="F180" s="114">
        <f>F181</f>
        <v>360</v>
      </c>
      <c r="G180" s="114">
        <f t="shared" si="29"/>
        <v>0</v>
      </c>
      <c r="H180" s="114">
        <f t="shared" si="29"/>
        <v>0</v>
      </c>
    </row>
    <row r="181" spans="1:8" ht="26.25" x14ac:dyDescent="0.25">
      <c r="A181" s="119" t="s">
        <v>77</v>
      </c>
      <c r="B181" s="113" t="s">
        <v>55</v>
      </c>
      <c r="C181" s="113" t="s">
        <v>131</v>
      </c>
      <c r="D181" s="113" t="s">
        <v>169</v>
      </c>
      <c r="E181" s="113" t="s">
        <v>78</v>
      </c>
      <c r="F181" s="114">
        <f>F182</f>
        <v>360</v>
      </c>
      <c r="G181" s="114">
        <f t="shared" si="29"/>
        <v>0</v>
      </c>
      <c r="H181" s="114">
        <f t="shared" si="29"/>
        <v>0</v>
      </c>
    </row>
    <row r="182" spans="1:8" ht="39" x14ac:dyDescent="0.25">
      <c r="A182" s="119" t="s">
        <v>79</v>
      </c>
      <c r="B182" s="113" t="s">
        <v>55</v>
      </c>
      <c r="C182" s="113" t="s">
        <v>131</v>
      </c>
      <c r="D182" s="113" t="s">
        <v>169</v>
      </c>
      <c r="E182" s="113" t="s">
        <v>80</v>
      </c>
      <c r="F182" s="114">
        <v>360</v>
      </c>
      <c r="G182" s="114">
        <v>0</v>
      </c>
      <c r="H182" s="114">
        <v>0</v>
      </c>
    </row>
    <row r="183" spans="1:8" ht="31.5" customHeight="1" x14ac:dyDescent="0.25">
      <c r="A183" s="119" t="s">
        <v>175</v>
      </c>
      <c r="B183" s="113" t="s">
        <v>55</v>
      </c>
      <c r="C183" s="113" t="s">
        <v>131</v>
      </c>
      <c r="D183" s="113" t="s">
        <v>176</v>
      </c>
      <c r="E183" s="113" t="s">
        <v>58</v>
      </c>
      <c r="F183" s="114">
        <f t="shared" ref="F183:H185" si="30">F184</f>
        <v>1098.9000000000001</v>
      </c>
      <c r="G183" s="114">
        <f t="shared" si="30"/>
        <v>1098.9000000000001</v>
      </c>
      <c r="H183" s="114">
        <f t="shared" si="30"/>
        <v>1098.9000000000001</v>
      </c>
    </row>
    <row r="184" spans="1:8" ht="18.75" customHeight="1" x14ac:dyDescent="0.25">
      <c r="A184" s="119" t="s">
        <v>136</v>
      </c>
      <c r="B184" s="113" t="s">
        <v>55</v>
      </c>
      <c r="C184" s="113" t="s">
        <v>131</v>
      </c>
      <c r="D184" s="113" t="s">
        <v>177</v>
      </c>
      <c r="E184" s="113" t="s">
        <v>58</v>
      </c>
      <c r="F184" s="114">
        <f t="shared" si="30"/>
        <v>1098.9000000000001</v>
      </c>
      <c r="G184" s="114">
        <f t="shared" si="30"/>
        <v>1098.9000000000001</v>
      </c>
      <c r="H184" s="114">
        <f t="shared" si="30"/>
        <v>1098.9000000000001</v>
      </c>
    </row>
    <row r="185" spans="1:8" ht="26.25" x14ac:dyDescent="0.25">
      <c r="A185" s="119" t="s">
        <v>77</v>
      </c>
      <c r="B185" s="113" t="s">
        <v>55</v>
      </c>
      <c r="C185" s="113" t="s">
        <v>131</v>
      </c>
      <c r="D185" s="113" t="s">
        <v>177</v>
      </c>
      <c r="E185" s="113" t="s">
        <v>78</v>
      </c>
      <c r="F185" s="114">
        <f t="shared" si="30"/>
        <v>1098.9000000000001</v>
      </c>
      <c r="G185" s="114">
        <f t="shared" si="30"/>
        <v>1098.9000000000001</v>
      </c>
      <c r="H185" s="114">
        <f t="shared" si="30"/>
        <v>1098.9000000000001</v>
      </c>
    </row>
    <row r="186" spans="1:8" ht="29.25" customHeight="1" x14ac:dyDescent="0.25">
      <c r="A186" s="119" t="s">
        <v>79</v>
      </c>
      <c r="B186" s="113" t="s">
        <v>55</v>
      </c>
      <c r="C186" s="113" t="s">
        <v>131</v>
      </c>
      <c r="D186" s="113" t="s">
        <v>177</v>
      </c>
      <c r="E186" s="113" t="s">
        <v>80</v>
      </c>
      <c r="F186" s="114">
        <v>1098.9000000000001</v>
      </c>
      <c r="G186" s="114">
        <v>1098.9000000000001</v>
      </c>
      <c r="H186" s="114">
        <v>1098.9000000000001</v>
      </c>
    </row>
    <row r="187" spans="1:8" ht="51.75" hidden="1" x14ac:dyDescent="0.25">
      <c r="A187" s="119" t="s">
        <v>178</v>
      </c>
      <c r="B187" s="113" t="s">
        <v>55</v>
      </c>
      <c r="C187" s="113" t="s">
        <v>131</v>
      </c>
      <c r="D187" s="113" t="s">
        <v>179</v>
      </c>
      <c r="E187" s="113" t="s">
        <v>58</v>
      </c>
      <c r="F187" s="114">
        <f t="shared" ref="F187:H189" si="31">F188</f>
        <v>0</v>
      </c>
      <c r="G187" s="114">
        <f t="shared" si="31"/>
        <v>0</v>
      </c>
      <c r="H187" s="114">
        <f t="shared" si="31"/>
        <v>0</v>
      </c>
    </row>
    <row r="188" spans="1:8" ht="15" hidden="1" x14ac:dyDescent="0.25">
      <c r="A188" s="119" t="s">
        <v>136</v>
      </c>
      <c r="B188" s="113" t="s">
        <v>55</v>
      </c>
      <c r="C188" s="113" t="s">
        <v>131</v>
      </c>
      <c r="D188" s="113" t="s">
        <v>180</v>
      </c>
      <c r="E188" s="113" t="s">
        <v>58</v>
      </c>
      <c r="F188" s="114">
        <f t="shared" si="31"/>
        <v>0</v>
      </c>
      <c r="G188" s="114">
        <f t="shared" si="31"/>
        <v>0</v>
      </c>
      <c r="H188" s="114">
        <f t="shared" si="31"/>
        <v>0</v>
      </c>
    </row>
    <row r="189" spans="1:8" ht="39" hidden="1" x14ac:dyDescent="0.25">
      <c r="A189" s="119" t="s">
        <v>181</v>
      </c>
      <c r="B189" s="113" t="s">
        <v>55</v>
      </c>
      <c r="C189" s="113" t="s">
        <v>131</v>
      </c>
      <c r="D189" s="113" t="s">
        <v>180</v>
      </c>
      <c r="E189" s="113" t="s">
        <v>182</v>
      </c>
      <c r="F189" s="114">
        <f t="shared" si="31"/>
        <v>0</v>
      </c>
      <c r="G189" s="114">
        <f t="shared" si="31"/>
        <v>0</v>
      </c>
      <c r="H189" s="114">
        <f t="shared" si="31"/>
        <v>0</v>
      </c>
    </row>
    <row r="190" spans="1:8" ht="15" hidden="1" x14ac:dyDescent="0.25">
      <c r="A190" s="119" t="s">
        <v>183</v>
      </c>
      <c r="B190" s="113" t="s">
        <v>55</v>
      </c>
      <c r="C190" s="113" t="s">
        <v>131</v>
      </c>
      <c r="D190" s="113" t="s">
        <v>180</v>
      </c>
      <c r="E190" s="113" t="s">
        <v>184</v>
      </c>
      <c r="F190" s="114">
        <v>0</v>
      </c>
      <c r="G190" s="114">
        <v>0</v>
      </c>
      <c r="H190" s="114">
        <v>0</v>
      </c>
    </row>
    <row r="191" spans="1:8" ht="26.25" hidden="1" x14ac:dyDescent="0.25">
      <c r="A191" s="119" t="s">
        <v>185</v>
      </c>
      <c r="B191" s="113" t="s">
        <v>55</v>
      </c>
      <c r="C191" s="113" t="s">
        <v>131</v>
      </c>
      <c r="D191" s="113" t="s">
        <v>186</v>
      </c>
      <c r="E191" s="113" t="s">
        <v>58</v>
      </c>
      <c r="F191" s="114">
        <f t="shared" ref="F191:H193" si="32">F192</f>
        <v>0</v>
      </c>
      <c r="G191" s="114">
        <f t="shared" si="32"/>
        <v>0</v>
      </c>
      <c r="H191" s="114">
        <f t="shared" si="32"/>
        <v>0</v>
      </c>
    </row>
    <row r="192" spans="1:8" ht="15" hidden="1" x14ac:dyDescent="0.25">
      <c r="A192" s="119" t="s">
        <v>136</v>
      </c>
      <c r="B192" s="113" t="s">
        <v>55</v>
      </c>
      <c r="C192" s="113" t="s">
        <v>131</v>
      </c>
      <c r="D192" s="113" t="s">
        <v>187</v>
      </c>
      <c r="E192" s="113" t="s">
        <v>58</v>
      </c>
      <c r="F192" s="114">
        <f t="shared" si="32"/>
        <v>0</v>
      </c>
      <c r="G192" s="114">
        <f t="shared" si="32"/>
        <v>0</v>
      </c>
      <c r="H192" s="114">
        <f t="shared" si="32"/>
        <v>0</v>
      </c>
    </row>
    <row r="193" spans="1:8" ht="26.25" hidden="1" x14ac:dyDescent="0.25">
      <c r="A193" s="119" t="s">
        <v>77</v>
      </c>
      <c r="B193" s="113" t="s">
        <v>55</v>
      </c>
      <c r="C193" s="113" t="s">
        <v>131</v>
      </c>
      <c r="D193" s="113" t="s">
        <v>187</v>
      </c>
      <c r="E193" s="113" t="s">
        <v>78</v>
      </c>
      <c r="F193" s="114">
        <f t="shared" si="32"/>
        <v>0</v>
      </c>
      <c r="G193" s="114">
        <f t="shared" si="32"/>
        <v>0</v>
      </c>
      <c r="H193" s="114">
        <f t="shared" si="32"/>
        <v>0</v>
      </c>
    </row>
    <row r="194" spans="1:8" ht="39" hidden="1" x14ac:dyDescent="0.25">
      <c r="A194" s="119" t="s">
        <v>79</v>
      </c>
      <c r="B194" s="113" t="s">
        <v>55</v>
      </c>
      <c r="C194" s="113" t="s">
        <v>131</v>
      </c>
      <c r="D194" s="113" t="s">
        <v>187</v>
      </c>
      <c r="E194" s="113" t="s">
        <v>80</v>
      </c>
      <c r="F194" s="114"/>
      <c r="G194" s="114"/>
      <c r="H194" s="114"/>
    </row>
    <row r="195" spans="1:8" ht="39" x14ac:dyDescent="0.25">
      <c r="A195" s="119" t="s">
        <v>188</v>
      </c>
      <c r="B195" s="113" t="s">
        <v>55</v>
      </c>
      <c r="C195" s="113" t="s">
        <v>131</v>
      </c>
      <c r="D195" s="113" t="s">
        <v>189</v>
      </c>
      <c r="E195" s="113" t="s">
        <v>58</v>
      </c>
      <c r="F195" s="114">
        <f>F196+F199+F202+F208+F205</f>
        <v>5643.8</v>
      </c>
      <c r="G195" s="114">
        <f t="shared" ref="G195:H195" si="33">G196+G199+G202+G208</f>
        <v>4853.3</v>
      </c>
      <c r="H195" s="114">
        <f t="shared" si="33"/>
        <v>4571.3999999999996</v>
      </c>
    </row>
    <row r="196" spans="1:8" ht="54" customHeight="1" x14ac:dyDescent="0.25">
      <c r="A196" s="119" t="s">
        <v>190</v>
      </c>
      <c r="B196" s="113" t="s">
        <v>55</v>
      </c>
      <c r="C196" s="113" t="s">
        <v>131</v>
      </c>
      <c r="D196" s="113" t="s">
        <v>191</v>
      </c>
      <c r="E196" s="113" t="s">
        <v>58</v>
      </c>
      <c r="F196" s="114">
        <f t="shared" ref="F196:H197" si="34">F197</f>
        <v>357.2</v>
      </c>
      <c r="G196" s="114">
        <f t="shared" si="34"/>
        <v>496</v>
      </c>
      <c r="H196" s="114">
        <f t="shared" si="34"/>
        <v>496</v>
      </c>
    </row>
    <row r="197" spans="1:8" ht="15" x14ac:dyDescent="0.25">
      <c r="A197" s="119" t="s">
        <v>81</v>
      </c>
      <c r="B197" s="113" t="s">
        <v>55</v>
      </c>
      <c r="C197" s="113" t="s">
        <v>131</v>
      </c>
      <c r="D197" s="113" t="s">
        <v>191</v>
      </c>
      <c r="E197" s="113" t="s">
        <v>82</v>
      </c>
      <c r="F197" s="114">
        <f t="shared" si="34"/>
        <v>357.2</v>
      </c>
      <c r="G197" s="114">
        <f t="shared" si="34"/>
        <v>496</v>
      </c>
      <c r="H197" s="114">
        <f t="shared" si="34"/>
        <v>496</v>
      </c>
    </row>
    <row r="198" spans="1:8" ht="15" x14ac:dyDescent="0.25">
      <c r="A198" s="119" t="s">
        <v>83</v>
      </c>
      <c r="B198" s="113" t="s">
        <v>55</v>
      </c>
      <c r="C198" s="113" t="s">
        <v>131</v>
      </c>
      <c r="D198" s="113" t="s">
        <v>191</v>
      </c>
      <c r="E198" s="113" t="s">
        <v>84</v>
      </c>
      <c r="F198" s="114">
        <v>357.2</v>
      </c>
      <c r="G198" s="114">
        <v>496</v>
      </c>
      <c r="H198" s="114">
        <v>496</v>
      </c>
    </row>
    <row r="199" spans="1:8" ht="33" customHeight="1" x14ac:dyDescent="0.25">
      <c r="A199" s="119" t="s">
        <v>192</v>
      </c>
      <c r="B199" s="113" t="s">
        <v>55</v>
      </c>
      <c r="C199" s="113" t="s">
        <v>131</v>
      </c>
      <c r="D199" s="113" t="s">
        <v>193</v>
      </c>
      <c r="E199" s="113" t="s">
        <v>58</v>
      </c>
      <c r="F199" s="114">
        <f>F200+F211</f>
        <v>5071.3</v>
      </c>
      <c r="G199" s="114">
        <f>G200+G211</f>
        <v>4357.3</v>
      </c>
      <c r="H199" s="114">
        <f>H200+H211</f>
        <v>4075.4</v>
      </c>
    </row>
    <row r="200" spans="1:8" ht="70.5" customHeight="1" x14ac:dyDescent="0.25">
      <c r="A200" s="119" t="s">
        <v>67</v>
      </c>
      <c r="B200" s="113" t="s">
        <v>55</v>
      </c>
      <c r="C200" s="113" t="s">
        <v>131</v>
      </c>
      <c r="D200" s="113" t="s">
        <v>193</v>
      </c>
      <c r="E200" s="113" t="s">
        <v>68</v>
      </c>
      <c r="F200" s="114">
        <f>F201</f>
        <v>2545.4</v>
      </c>
      <c r="G200" s="114">
        <f>G201</f>
        <v>2600</v>
      </c>
      <c r="H200" s="114">
        <f>H201</f>
        <v>2623</v>
      </c>
    </row>
    <row r="201" spans="1:8" ht="18" customHeight="1" x14ac:dyDescent="0.25">
      <c r="A201" s="119" t="s">
        <v>194</v>
      </c>
      <c r="B201" s="113" t="s">
        <v>55</v>
      </c>
      <c r="C201" s="113" t="s">
        <v>131</v>
      </c>
      <c r="D201" s="113" t="s">
        <v>193</v>
      </c>
      <c r="E201" s="113" t="s">
        <v>195</v>
      </c>
      <c r="F201" s="114">
        <v>2545.4</v>
      </c>
      <c r="G201" s="114">
        <v>2600</v>
      </c>
      <c r="H201" s="114">
        <v>2623</v>
      </c>
    </row>
    <row r="202" spans="1:8" ht="36" customHeight="1" x14ac:dyDescent="0.25">
      <c r="A202" s="119" t="s">
        <v>657</v>
      </c>
      <c r="B202" s="113" t="s">
        <v>55</v>
      </c>
      <c r="C202" s="113" t="s">
        <v>131</v>
      </c>
      <c r="D202" s="113" t="s">
        <v>658</v>
      </c>
      <c r="E202" s="113" t="s">
        <v>58</v>
      </c>
      <c r="F202" s="114">
        <f>F203</f>
        <v>204.5</v>
      </c>
      <c r="G202" s="114">
        <f t="shared" ref="G202:H203" si="35">G203</f>
        <v>0</v>
      </c>
      <c r="H202" s="114">
        <f t="shared" si="35"/>
        <v>0</v>
      </c>
    </row>
    <row r="203" spans="1:8" ht="66" customHeight="1" x14ac:dyDescent="0.25">
      <c r="A203" s="119" t="s">
        <v>67</v>
      </c>
      <c r="B203" s="113" t="s">
        <v>55</v>
      </c>
      <c r="C203" s="113" t="s">
        <v>131</v>
      </c>
      <c r="D203" s="113" t="s">
        <v>658</v>
      </c>
      <c r="E203" s="113" t="s">
        <v>68</v>
      </c>
      <c r="F203" s="114">
        <f>F204</f>
        <v>204.5</v>
      </c>
      <c r="G203" s="114">
        <f t="shared" si="35"/>
        <v>0</v>
      </c>
      <c r="H203" s="114">
        <f t="shared" si="35"/>
        <v>0</v>
      </c>
    </row>
    <row r="204" spans="1:8" ht="18" customHeight="1" x14ac:dyDescent="0.25">
      <c r="A204" s="119" t="s">
        <v>194</v>
      </c>
      <c r="B204" s="113" t="s">
        <v>55</v>
      </c>
      <c r="C204" s="113" t="s">
        <v>131</v>
      </c>
      <c r="D204" s="113" t="s">
        <v>658</v>
      </c>
      <c r="E204" s="113" t="s">
        <v>195</v>
      </c>
      <c r="F204" s="114">
        <v>204.5</v>
      </c>
      <c r="G204" s="114">
        <v>0</v>
      </c>
      <c r="H204" s="114">
        <v>0</v>
      </c>
    </row>
    <row r="205" spans="1:8" ht="43.5" hidden="1" customHeight="1" x14ac:dyDescent="0.25">
      <c r="A205" s="119" t="s">
        <v>655</v>
      </c>
      <c r="B205" s="113" t="s">
        <v>55</v>
      </c>
      <c r="C205" s="113" t="s">
        <v>131</v>
      </c>
      <c r="D205" s="113" t="s">
        <v>659</v>
      </c>
      <c r="E205" s="113" t="s">
        <v>58</v>
      </c>
      <c r="F205" s="114">
        <f>F206</f>
        <v>0</v>
      </c>
      <c r="G205" s="114">
        <v>0</v>
      </c>
      <c r="H205" s="114">
        <v>0</v>
      </c>
    </row>
    <row r="206" spans="1:8" ht="18" hidden="1" customHeight="1" x14ac:dyDescent="0.25">
      <c r="A206" s="119" t="s">
        <v>81</v>
      </c>
      <c r="B206" s="113" t="s">
        <v>55</v>
      </c>
      <c r="C206" s="113" t="s">
        <v>131</v>
      </c>
      <c r="D206" s="113" t="s">
        <v>659</v>
      </c>
      <c r="E206" s="113" t="s">
        <v>82</v>
      </c>
      <c r="F206" s="114">
        <f>F207</f>
        <v>0</v>
      </c>
      <c r="G206" s="114">
        <v>0</v>
      </c>
      <c r="H206" s="114">
        <v>0</v>
      </c>
    </row>
    <row r="207" spans="1:8" ht="18" hidden="1" customHeight="1" x14ac:dyDescent="0.25">
      <c r="A207" s="119" t="s">
        <v>83</v>
      </c>
      <c r="B207" s="113" t="s">
        <v>55</v>
      </c>
      <c r="C207" s="113" t="s">
        <v>131</v>
      </c>
      <c r="D207" s="113" t="s">
        <v>659</v>
      </c>
      <c r="E207" s="113" t="s">
        <v>84</v>
      </c>
      <c r="F207" s="114"/>
      <c r="G207" s="114"/>
      <c r="H207" s="114"/>
    </row>
    <row r="208" spans="1:8" ht="42.75" customHeight="1" x14ac:dyDescent="0.25">
      <c r="A208" s="119" t="s">
        <v>660</v>
      </c>
      <c r="B208" s="113" t="s">
        <v>55</v>
      </c>
      <c r="C208" s="113" t="s">
        <v>131</v>
      </c>
      <c r="D208" s="113" t="s">
        <v>661</v>
      </c>
      <c r="E208" s="113" t="s">
        <v>58</v>
      </c>
      <c r="F208" s="114">
        <f>F209</f>
        <v>10.8</v>
      </c>
      <c r="G208" s="114">
        <f t="shared" ref="G208:H209" si="36">G209</f>
        <v>0</v>
      </c>
      <c r="H208" s="114">
        <f t="shared" si="36"/>
        <v>0</v>
      </c>
    </row>
    <row r="209" spans="1:8" ht="72" customHeight="1" x14ac:dyDescent="0.25">
      <c r="A209" s="119" t="s">
        <v>67</v>
      </c>
      <c r="B209" s="113" t="s">
        <v>55</v>
      </c>
      <c r="C209" s="113" t="s">
        <v>131</v>
      </c>
      <c r="D209" s="113" t="s">
        <v>661</v>
      </c>
      <c r="E209" s="113" t="s">
        <v>68</v>
      </c>
      <c r="F209" s="114">
        <f>F210</f>
        <v>10.8</v>
      </c>
      <c r="G209" s="114">
        <f t="shared" si="36"/>
        <v>0</v>
      </c>
      <c r="H209" s="114">
        <f t="shared" si="36"/>
        <v>0</v>
      </c>
    </row>
    <row r="210" spans="1:8" ht="18" customHeight="1" x14ac:dyDescent="0.25">
      <c r="A210" s="119" t="s">
        <v>194</v>
      </c>
      <c r="B210" s="113" t="s">
        <v>55</v>
      </c>
      <c r="C210" s="113" t="s">
        <v>131</v>
      </c>
      <c r="D210" s="113" t="s">
        <v>661</v>
      </c>
      <c r="E210" s="113" t="s">
        <v>195</v>
      </c>
      <c r="F210" s="114">
        <v>10.8</v>
      </c>
      <c r="G210" s="114">
        <v>0</v>
      </c>
      <c r="H210" s="114">
        <v>0</v>
      </c>
    </row>
    <row r="211" spans="1:8" ht="26.25" x14ac:dyDescent="0.25">
      <c r="A211" s="119" t="s">
        <v>77</v>
      </c>
      <c r="B211" s="113" t="s">
        <v>55</v>
      </c>
      <c r="C211" s="113" t="s">
        <v>131</v>
      </c>
      <c r="D211" s="113" t="s">
        <v>193</v>
      </c>
      <c r="E211" s="113" t="s">
        <v>78</v>
      </c>
      <c r="F211" s="114">
        <f>F212</f>
        <v>2525.9</v>
      </c>
      <c r="G211" s="114">
        <f>G212</f>
        <v>1757.3</v>
      </c>
      <c r="H211" s="114">
        <f>H212</f>
        <v>1452.4</v>
      </c>
    </row>
    <row r="212" spans="1:8" ht="39" x14ac:dyDescent="0.25">
      <c r="A212" s="119" t="s">
        <v>79</v>
      </c>
      <c r="B212" s="113" t="s">
        <v>55</v>
      </c>
      <c r="C212" s="113" t="s">
        <v>131</v>
      </c>
      <c r="D212" s="113" t="s">
        <v>193</v>
      </c>
      <c r="E212" s="113" t="s">
        <v>80</v>
      </c>
      <c r="F212" s="114">
        <v>2525.9</v>
      </c>
      <c r="G212" s="114">
        <v>1757.3</v>
      </c>
      <c r="H212" s="114">
        <v>1452.4</v>
      </c>
    </row>
    <row r="213" spans="1:8" ht="15" x14ac:dyDescent="0.25">
      <c r="A213" s="119" t="s">
        <v>196</v>
      </c>
      <c r="B213" s="113" t="s">
        <v>60</v>
      </c>
      <c r="C213" s="113" t="s">
        <v>56</v>
      </c>
      <c r="D213" s="113" t="s">
        <v>57</v>
      </c>
      <c r="E213" s="113" t="s">
        <v>58</v>
      </c>
      <c r="F213" s="114">
        <f t="shared" ref="F213:H218" si="37">F214</f>
        <v>82.6</v>
      </c>
      <c r="G213" s="114">
        <f t="shared" si="37"/>
        <v>82.600000000000009</v>
      </c>
      <c r="H213" s="114">
        <f t="shared" si="37"/>
        <v>82.600000000000009</v>
      </c>
    </row>
    <row r="214" spans="1:8" ht="20.25" customHeight="1" x14ac:dyDescent="0.25">
      <c r="A214" s="119" t="s">
        <v>197</v>
      </c>
      <c r="B214" s="113" t="s">
        <v>60</v>
      </c>
      <c r="C214" s="113" t="s">
        <v>198</v>
      </c>
      <c r="D214" s="113" t="s">
        <v>57</v>
      </c>
      <c r="E214" s="113" t="s">
        <v>58</v>
      </c>
      <c r="F214" s="114">
        <f t="shared" si="37"/>
        <v>82.6</v>
      </c>
      <c r="G214" s="114">
        <f t="shared" si="37"/>
        <v>82.600000000000009</v>
      </c>
      <c r="H214" s="114">
        <f t="shared" si="37"/>
        <v>82.600000000000009</v>
      </c>
    </row>
    <row r="215" spans="1:8" ht="30.75" customHeight="1" x14ac:dyDescent="0.25">
      <c r="A215" s="119" t="s">
        <v>61</v>
      </c>
      <c r="B215" s="113" t="s">
        <v>60</v>
      </c>
      <c r="C215" s="113" t="s">
        <v>198</v>
      </c>
      <c r="D215" s="113" t="s">
        <v>62</v>
      </c>
      <c r="E215" s="113" t="s">
        <v>58</v>
      </c>
      <c r="F215" s="114">
        <f t="shared" si="37"/>
        <v>82.6</v>
      </c>
      <c r="G215" s="114">
        <f t="shared" si="37"/>
        <v>82.600000000000009</v>
      </c>
      <c r="H215" s="114">
        <f t="shared" si="37"/>
        <v>82.600000000000009</v>
      </c>
    </row>
    <row r="216" spans="1:8" ht="30" customHeight="1" x14ac:dyDescent="0.25">
      <c r="A216" s="119" t="s">
        <v>63</v>
      </c>
      <c r="B216" s="113" t="s">
        <v>60</v>
      </c>
      <c r="C216" s="113" t="s">
        <v>198</v>
      </c>
      <c r="D216" s="113" t="s">
        <v>64</v>
      </c>
      <c r="E216" s="113" t="s">
        <v>58</v>
      </c>
      <c r="F216" s="114">
        <f t="shared" si="37"/>
        <v>82.6</v>
      </c>
      <c r="G216" s="114">
        <f t="shared" si="37"/>
        <v>82.600000000000009</v>
      </c>
      <c r="H216" s="114">
        <f t="shared" si="37"/>
        <v>82.600000000000009</v>
      </c>
    </row>
    <row r="217" spans="1:8" ht="30.75" customHeight="1" x14ac:dyDescent="0.25">
      <c r="A217" s="119" t="s">
        <v>199</v>
      </c>
      <c r="B217" s="113" t="s">
        <v>60</v>
      </c>
      <c r="C217" s="113" t="s">
        <v>198</v>
      </c>
      <c r="D217" s="113" t="s">
        <v>200</v>
      </c>
      <c r="E217" s="113" t="s">
        <v>58</v>
      </c>
      <c r="F217" s="114">
        <f>F218+F220</f>
        <v>82.6</v>
      </c>
      <c r="G217" s="114">
        <f t="shared" ref="G217:H217" si="38">G218+G220</f>
        <v>82.600000000000009</v>
      </c>
      <c r="H217" s="114">
        <f t="shared" si="38"/>
        <v>82.600000000000009</v>
      </c>
    </row>
    <row r="218" spans="1:8" ht="68.25" customHeight="1" x14ac:dyDescent="0.25">
      <c r="A218" s="119" t="s">
        <v>67</v>
      </c>
      <c r="B218" s="113" t="s">
        <v>60</v>
      </c>
      <c r="C218" s="113" t="s">
        <v>198</v>
      </c>
      <c r="D218" s="113" t="s">
        <v>200</v>
      </c>
      <c r="E218" s="113" t="s">
        <v>68</v>
      </c>
      <c r="F218" s="114">
        <f t="shared" si="37"/>
        <v>76.3</v>
      </c>
      <c r="G218" s="114">
        <f t="shared" si="37"/>
        <v>79.2</v>
      </c>
      <c r="H218" s="114">
        <f t="shared" si="37"/>
        <v>81.900000000000006</v>
      </c>
    </row>
    <row r="219" spans="1:8" ht="30.75" customHeight="1" x14ac:dyDescent="0.25">
      <c r="A219" s="119" t="s">
        <v>69</v>
      </c>
      <c r="B219" s="113" t="s">
        <v>60</v>
      </c>
      <c r="C219" s="113" t="s">
        <v>198</v>
      </c>
      <c r="D219" s="113" t="s">
        <v>200</v>
      </c>
      <c r="E219" s="113" t="s">
        <v>70</v>
      </c>
      <c r="F219" s="114">
        <v>76.3</v>
      </c>
      <c r="G219" s="114">
        <v>79.2</v>
      </c>
      <c r="H219" s="114">
        <v>81.900000000000006</v>
      </c>
    </row>
    <row r="220" spans="1:8" ht="30.75" customHeight="1" x14ac:dyDescent="0.25">
      <c r="A220" s="119" t="s">
        <v>77</v>
      </c>
      <c r="B220" s="113" t="s">
        <v>60</v>
      </c>
      <c r="C220" s="113" t="s">
        <v>198</v>
      </c>
      <c r="D220" s="113" t="s">
        <v>200</v>
      </c>
      <c r="E220" s="113" t="s">
        <v>78</v>
      </c>
      <c r="F220" s="114">
        <f>F221</f>
        <v>6.3</v>
      </c>
      <c r="G220" s="114">
        <f t="shared" ref="G220:H220" si="39">G221</f>
        <v>3.4</v>
      </c>
      <c r="H220" s="114">
        <f t="shared" si="39"/>
        <v>0.7</v>
      </c>
    </row>
    <row r="221" spans="1:8" ht="30.75" customHeight="1" x14ac:dyDescent="0.25">
      <c r="A221" s="119" t="s">
        <v>79</v>
      </c>
      <c r="B221" s="113" t="s">
        <v>60</v>
      </c>
      <c r="C221" s="113" t="s">
        <v>198</v>
      </c>
      <c r="D221" s="113" t="s">
        <v>200</v>
      </c>
      <c r="E221" s="113" t="s">
        <v>80</v>
      </c>
      <c r="F221" s="114">
        <v>6.3</v>
      </c>
      <c r="G221" s="114">
        <v>3.4</v>
      </c>
      <c r="H221" s="114">
        <v>0.7</v>
      </c>
    </row>
    <row r="222" spans="1:8" ht="26.25" x14ac:dyDescent="0.25">
      <c r="A222" s="119" t="s">
        <v>201</v>
      </c>
      <c r="B222" s="113" t="s">
        <v>198</v>
      </c>
      <c r="C222" s="113" t="s">
        <v>56</v>
      </c>
      <c r="D222" s="113" t="s">
        <v>57</v>
      </c>
      <c r="E222" s="113" t="s">
        <v>58</v>
      </c>
      <c r="F222" s="114">
        <f t="shared" ref="F222:H223" si="40">F223</f>
        <v>3297.1</v>
      </c>
      <c r="G222" s="114">
        <f t="shared" si="40"/>
        <v>2262.5</v>
      </c>
      <c r="H222" s="114">
        <f t="shared" si="40"/>
        <v>2262.5</v>
      </c>
    </row>
    <row r="223" spans="1:8" ht="39" x14ac:dyDescent="0.25">
      <c r="A223" s="119" t="s">
        <v>202</v>
      </c>
      <c r="B223" s="113" t="s">
        <v>198</v>
      </c>
      <c r="C223" s="113" t="s">
        <v>203</v>
      </c>
      <c r="D223" s="113" t="s">
        <v>57</v>
      </c>
      <c r="E223" s="113" t="s">
        <v>58</v>
      </c>
      <c r="F223" s="114">
        <f t="shared" si="40"/>
        <v>3297.1</v>
      </c>
      <c r="G223" s="114">
        <f t="shared" si="40"/>
        <v>2262.5</v>
      </c>
      <c r="H223" s="114">
        <f t="shared" si="40"/>
        <v>2262.5</v>
      </c>
    </row>
    <row r="224" spans="1:8" ht="64.5" x14ac:dyDescent="0.25">
      <c r="A224" s="119" t="s">
        <v>724</v>
      </c>
      <c r="B224" s="113" t="s">
        <v>198</v>
      </c>
      <c r="C224" s="113" t="s">
        <v>203</v>
      </c>
      <c r="D224" s="113" t="s">
        <v>160</v>
      </c>
      <c r="E224" s="113" t="s">
        <v>58</v>
      </c>
      <c r="F224" s="114">
        <f>F225+F259+F268</f>
        <v>3297.1</v>
      </c>
      <c r="G224" s="114">
        <f t="shared" ref="G224:H224" si="41">G225+G259+G268</f>
        <v>2262.5</v>
      </c>
      <c r="H224" s="114">
        <f t="shared" si="41"/>
        <v>2262.5</v>
      </c>
    </row>
    <row r="225" spans="1:8" ht="39" x14ac:dyDescent="0.25">
      <c r="A225" s="119" t="s">
        <v>204</v>
      </c>
      <c r="B225" s="113" t="s">
        <v>198</v>
      </c>
      <c r="C225" s="113" t="s">
        <v>203</v>
      </c>
      <c r="D225" s="113" t="s">
        <v>205</v>
      </c>
      <c r="E225" s="113" t="s">
        <v>58</v>
      </c>
      <c r="F225" s="114">
        <f>F226+F249+F245</f>
        <v>2785.1</v>
      </c>
      <c r="G225" s="114">
        <f>G226+G249+G245</f>
        <v>2262.5</v>
      </c>
      <c r="H225" s="114">
        <f>H226+H249+H245</f>
        <v>2262.5</v>
      </c>
    </row>
    <row r="226" spans="1:8" ht="83.25" customHeight="1" x14ac:dyDescent="0.25">
      <c r="A226" s="119" t="s">
        <v>206</v>
      </c>
      <c r="B226" s="113" t="s">
        <v>198</v>
      </c>
      <c r="C226" s="113" t="s">
        <v>203</v>
      </c>
      <c r="D226" s="113" t="s">
        <v>207</v>
      </c>
      <c r="E226" s="113" t="s">
        <v>58</v>
      </c>
      <c r="F226" s="114">
        <f>F227+F230+F233+F236</f>
        <v>2736.1</v>
      </c>
      <c r="G226" s="114">
        <f t="shared" ref="G226:H226" si="42">G227+G230+G233+G236</f>
        <v>2213.5</v>
      </c>
      <c r="H226" s="114">
        <f t="shared" si="42"/>
        <v>2213.5</v>
      </c>
    </row>
    <row r="227" spans="1:8" ht="51.75" x14ac:dyDescent="0.25">
      <c r="A227" s="119" t="s">
        <v>190</v>
      </c>
      <c r="B227" s="113" t="s">
        <v>198</v>
      </c>
      <c r="C227" s="113" t="s">
        <v>203</v>
      </c>
      <c r="D227" s="113" t="s">
        <v>208</v>
      </c>
      <c r="E227" s="113" t="s">
        <v>58</v>
      </c>
      <c r="F227" s="114">
        <f t="shared" ref="F227:H228" si="43">F228</f>
        <v>4</v>
      </c>
      <c r="G227" s="114">
        <f t="shared" si="43"/>
        <v>4</v>
      </c>
      <c r="H227" s="114">
        <f t="shared" si="43"/>
        <v>4</v>
      </c>
    </row>
    <row r="228" spans="1:8" ht="15" x14ac:dyDescent="0.25">
      <c r="A228" s="119" t="s">
        <v>81</v>
      </c>
      <c r="B228" s="113" t="s">
        <v>198</v>
      </c>
      <c r="C228" s="113" t="s">
        <v>203</v>
      </c>
      <c r="D228" s="113" t="s">
        <v>208</v>
      </c>
      <c r="E228" s="113" t="s">
        <v>82</v>
      </c>
      <c r="F228" s="114">
        <f t="shared" si="43"/>
        <v>4</v>
      </c>
      <c r="G228" s="114">
        <f t="shared" si="43"/>
        <v>4</v>
      </c>
      <c r="H228" s="114">
        <f t="shared" si="43"/>
        <v>4</v>
      </c>
    </row>
    <row r="229" spans="1:8" ht="15" x14ac:dyDescent="0.25">
      <c r="A229" s="119" t="s">
        <v>83</v>
      </c>
      <c r="B229" s="113" t="s">
        <v>198</v>
      </c>
      <c r="C229" s="113" t="s">
        <v>203</v>
      </c>
      <c r="D229" s="113" t="s">
        <v>208</v>
      </c>
      <c r="E229" s="113" t="s">
        <v>84</v>
      </c>
      <c r="F229" s="114">
        <v>4</v>
      </c>
      <c r="G229" s="114">
        <v>4</v>
      </c>
      <c r="H229" s="114">
        <v>4</v>
      </c>
    </row>
    <row r="230" spans="1:8" ht="29.25" customHeight="1" x14ac:dyDescent="0.25">
      <c r="A230" s="119" t="s">
        <v>192</v>
      </c>
      <c r="B230" s="113" t="s">
        <v>198</v>
      </c>
      <c r="C230" s="113" t="s">
        <v>203</v>
      </c>
      <c r="D230" s="113" t="s">
        <v>209</v>
      </c>
      <c r="E230" s="113" t="s">
        <v>58</v>
      </c>
      <c r="F230" s="114">
        <f>F231+F239</f>
        <v>2374.1</v>
      </c>
      <c r="G230" s="114">
        <f>G231+G239</f>
        <v>2209.5</v>
      </c>
      <c r="H230" s="114">
        <f>H231+H239</f>
        <v>2209.5</v>
      </c>
    </row>
    <row r="231" spans="1:8" ht="64.5" x14ac:dyDescent="0.25">
      <c r="A231" s="119" t="s">
        <v>67</v>
      </c>
      <c r="B231" s="113" t="s">
        <v>198</v>
      </c>
      <c r="C231" s="113" t="s">
        <v>203</v>
      </c>
      <c r="D231" s="113" t="s">
        <v>209</v>
      </c>
      <c r="E231" s="113" t="s">
        <v>68</v>
      </c>
      <c r="F231" s="114">
        <f>F232</f>
        <v>2180</v>
      </c>
      <c r="G231" s="114">
        <f>G232</f>
        <v>2198.5</v>
      </c>
      <c r="H231" s="114">
        <f>H232</f>
        <v>2198.5</v>
      </c>
    </row>
    <row r="232" spans="1:8" ht="18.75" customHeight="1" x14ac:dyDescent="0.25">
      <c r="A232" s="119" t="s">
        <v>194</v>
      </c>
      <c r="B232" s="113" t="s">
        <v>198</v>
      </c>
      <c r="C232" s="113" t="s">
        <v>203</v>
      </c>
      <c r="D232" s="113" t="s">
        <v>209</v>
      </c>
      <c r="E232" s="113" t="s">
        <v>195</v>
      </c>
      <c r="F232" s="114">
        <v>2180</v>
      </c>
      <c r="G232" s="114">
        <v>2198.5</v>
      </c>
      <c r="H232" s="114">
        <v>2198.5</v>
      </c>
    </row>
    <row r="233" spans="1:8" ht="29.25" customHeight="1" x14ac:dyDescent="0.25">
      <c r="A233" s="119" t="s">
        <v>657</v>
      </c>
      <c r="B233" s="113" t="s">
        <v>198</v>
      </c>
      <c r="C233" s="113" t="s">
        <v>203</v>
      </c>
      <c r="D233" s="113" t="s">
        <v>662</v>
      </c>
      <c r="E233" s="113" t="s">
        <v>58</v>
      </c>
      <c r="F233" s="114">
        <f>F234</f>
        <v>340.1</v>
      </c>
      <c r="G233" s="114">
        <f t="shared" ref="G233:H234" si="44">G234</f>
        <v>0</v>
      </c>
      <c r="H233" s="114">
        <f t="shared" si="44"/>
        <v>0</v>
      </c>
    </row>
    <row r="234" spans="1:8" ht="68.25" customHeight="1" x14ac:dyDescent="0.25">
      <c r="A234" s="119" t="s">
        <v>67</v>
      </c>
      <c r="B234" s="113" t="s">
        <v>198</v>
      </c>
      <c r="C234" s="113" t="s">
        <v>203</v>
      </c>
      <c r="D234" s="113" t="s">
        <v>662</v>
      </c>
      <c r="E234" s="113" t="s">
        <v>68</v>
      </c>
      <c r="F234" s="114">
        <f>F235</f>
        <v>340.1</v>
      </c>
      <c r="G234" s="114">
        <f t="shared" si="44"/>
        <v>0</v>
      </c>
      <c r="H234" s="114">
        <f t="shared" si="44"/>
        <v>0</v>
      </c>
    </row>
    <row r="235" spans="1:8" ht="18.75" customHeight="1" x14ac:dyDescent="0.25">
      <c r="A235" s="119" t="s">
        <v>194</v>
      </c>
      <c r="B235" s="113" t="s">
        <v>198</v>
      </c>
      <c r="C235" s="113" t="s">
        <v>203</v>
      </c>
      <c r="D235" s="113" t="s">
        <v>662</v>
      </c>
      <c r="E235" s="113" t="s">
        <v>195</v>
      </c>
      <c r="F235" s="114">
        <v>340.1</v>
      </c>
      <c r="G235" s="114">
        <v>0</v>
      </c>
      <c r="H235" s="114">
        <v>0</v>
      </c>
    </row>
    <row r="236" spans="1:8" ht="40.5" customHeight="1" x14ac:dyDescent="0.25">
      <c r="A236" s="119" t="s">
        <v>660</v>
      </c>
      <c r="B236" s="113" t="s">
        <v>198</v>
      </c>
      <c r="C236" s="113" t="s">
        <v>203</v>
      </c>
      <c r="D236" s="113" t="s">
        <v>663</v>
      </c>
      <c r="E236" s="113" t="s">
        <v>58</v>
      </c>
      <c r="F236" s="114">
        <f>F237</f>
        <v>17.899999999999999</v>
      </c>
      <c r="G236" s="114">
        <f t="shared" ref="G236:H236" si="45">G237</f>
        <v>0</v>
      </c>
      <c r="H236" s="114">
        <f t="shared" si="45"/>
        <v>0</v>
      </c>
    </row>
    <row r="237" spans="1:8" ht="68.25" customHeight="1" x14ac:dyDescent="0.25">
      <c r="A237" s="119" t="s">
        <v>67</v>
      </c>
      <c r="B237" s="113" t="s">
        <v>198</v>
      </c>
      <c r="C237" s="113" t="s">
        <v>203</v>
      </c>
      <c r="D237" s="113" t="s">
        <v>663</v>
      </c>
      <c r="E237" s="113" t="s">
        <v>68</v>
      </c>
      <c r="F237" s="114">
        <f>F238</f>
        <v>17.899999999999999</v>
      </c>
      <c r="G237" s="114">
        <f>G238</f>
        <v>0</v>
      </c>
      <c r="H237" s="114">
        <f>H238</f>
        <v>0</v>
      </c>
    </row>
    <row r="238" spans="1:8" ht="18.75" customHeight="1" x14ac:dyDescent="0.25">
      <c r="A238" s="119" t="s">
        <v>194</v>
      </c>
      <c r="B238" s="113" t="s">
        <v>198</v>
      </c>
      <c r="C238" s="113" t="s">
        <v>203</v>
      </c>
      <c r="D238" s="113" t="s">
        <v>663</v>
      </c>
      <c r="E238" s="113" t="s">
        <v>195</v>
      </c>
      <c r="F238" s="114">
        <v>17.899999999999999</v>
      </c>
      <c r="G238" s="114">
        <v>0</v>
      </c>
      <c r="H238" s="114">
        <v>0</v>
      </c>
    </row>
    <row r="239" spans="1:8" ht="26.25" x14ac:dyDescent="0.25">
      <c r="A239" s="119" t="s">
        <v>77</v>
      </c>
      <c r="B239" s="113" t="s">
        <v>198</v>
      </c>
      <c r="C239" s="113" t="s">
        <v>203</v>
      </c>
      <c r="D239" s="113" t="s">
        <v>209</v>
      </c>
      <c r="E239" s="113" t="s">
        <v>78</v>
      </c>
      <c r="F239" s="114">
        <f>F240</f>
        <v>194.1</v>
      </c>
      <c r="G239" s="114">
        <f>G240</f>
        <v>11</v>
      </c>
      <c r="H239" s="114">
        <f>H240</f>
        <v>11</v>
      </c>
    </row>
    <row r="240" spans="1:8" ht="29.25" customHeight="1" x14ac:dyDescent="0.25">
      <c r="A240" s="119" t="s">
        <v>210</v>
      </c>
      <c r="B240" s="113" t="s">
        <v>198</v>
      </c>
      <c r="C240" s="113" t="s">
        <v>203</v>
      </c>
      <c r="D240" s="113" t="s">
        <v>209</v>
      </c>
      <c r="E240" s="113" t="s">
        <v>80</v>
      </c>
      <c r="F240" s="114">
        <v>194.1</v>
      </c>
      <c r="G240" s="114">
        <v>11</v>
      </c>
      <c r="H240" s="114">
        <v>11</v>
      </c>
    </row>
    <row r="241" spans="1:8" ht="26.25" hidden="1" x14ac:dyDescent="0.25">
      <c r="A241" s="119" t="s">
        <v>211</v>
      </c>
      <c r="B241" s="113" t="s">
        <v>198</v>
      </c>
      <c r="C241" s="113" t="s">
        <v>203</v>
      </c>
      <c r="D241" s="113" t="s">
        <v>212</v>
      </c>
      <c r="E241" s="113" t="s">
        <v>58</v>
      </c>
      <c r="F241" s="114">
        <f t="shared" ref="F241:H243" si="46">F242</f>
        <v>0</v>
      </c>
      <c r="G241" s="114">
        <f t="shared" si="46"/>
        <v>0</v>
      </c>
      <c r="H241" s="114">
        <f t="shared" si="46"/>
        <v>0</v>
      </c>
    </row>
    <row r="242" spans="1:8" ht="15" hidden="1" x14ac:dyDescent="0.25">
      <c r="A242" s="119" t="s">
        <v>136</v>
      </c>
      <c r="B242" s="113" t="s">
        <v>198</v>
      </c>
      <c r="C242" s="113" t="s">
        <v>203</v>
      </c>
      <c r="D242" s="113" t="s">
        <v>213</v>
      </c>
      <c r="E242" s="113" t="s">
        <v>58</v>
      </c>
      <c r="F242" s="114">
        <f t="shared" si="46"/>
        <v>0</v>
      </c>
      <c r="G242" s="114">
        <f t="shared" si="46"/>
        <v>0</v>
      </c>
      <c r="H242" s="114">
        <f t="shared" si="46"/>
        <v>0</v>
      </c>
    </row>
    <row r="243" spans="1:8" ht="26.25" hidden="1" x14ac:dyDescent="0.25">
      <c r="A243" s="119" t="s">
        <v>77</v>
      </c>
      <c r="B243" s="113" t="s">
        <v>198</v>
      </c>
      <c r="C243" s="113" t="s">
        <v>203</v>
      </c>
      <c r="D243" s="113" t="s">
        <v>213</v>
      </c>
      <c r="E243" s="113" t="s">
        <v>78</v>
      </c>
      <c r="F243" s="114">
        <f t="shared" si="46"/>
        <v>0</v>
      </c>
      <c r="G243" s="114">
        <f t="shared" si="46"/>
        <v>0</v>
      </c>
      <c r="H243" s="114">
        <f t="shared" si="46"/>
        <v>0</v>
      </c>
    </row>
    <row r="244" spans="1:8" ht="39" hidden="1" x14ac:dyDescent="0.25">
      <c r="A244" s="119" t="s">
        <v>79</v>
      </c>
      <c r="B244" s="113" t="s">
        <v>198</v>
      </c>
      <c r="C244" s="113" t="s">
        <v>203</v>
      </c>
      <c r="D244" s="113" t="s">
        <v>213</v>
      </c>
      <c r="E244" s="113" t="s">
        <v>80</v>
      </c>
      <c r="F244" s="114"/>
      <c r="G244" s="114"/>
      <c r="H244" s="114"/>
    </row>
    <row r="245" spans="1:8" ht="26.25" x14ac:dyDescent="0.25">
      <c r="A245" s="119" t="s">
        <v>211</v>
      </c>
      <c r="B245" s="113" t="s">
        <v>198</v>
      </c>
      <c r="C245" s="113" t="s">
        <v>203</v>
      </c>
      <c r="D245" s="113" t="s">
        <v>212</v>
      </c>
      <c r="E245" s="113" t="s">
        <v>58</v>
      </c>
      <c r="F245" s="114">
        <f t="shared" ref="F245:H247" si="47">F246</f>
        <v>49</v>
      </c>
      <c r="G245" s="114">
        <f t="shared" si="47"/>
        <v>49</v>
      </c>
      <c r="H245" s="114">
        <f t="shared" si="47"/>
        <v>49</v>
      </c>
    </row>
    <row r="246" spans="1:8" ht="15" x14ac:dyDescent="0.25">
      <c r="A246" s="119" t="s">
        <v>136</v>
      </c>
      <c r="B246" s="113" t="s">
        <v>198</v>
      </c>
      <c r="C246" s="113" t="s">
        <v>203</v>
      </c>
      <c r="D246" s="113" t="s">
        <v>213</v>
      </c>
      <c r="E246" s="113" t="s">
        <v>58</v>
      </c>
      <c r="F246" s="114">
        <f t="shared" si="47"/>
        <v>49</v>
      </c>
      <c r="G246" s="114">
        <f t="shared" si="47"/>
        <v>49</v>
      </c>
      <c r="H246" s="114">
        <f t="shared" si="47"/>
        <v>49</v>
      </c>
    </row>
    <row r="247" spans="1:8" ht="26.25" x14ac:dyDescent="0.25">
      <c r="A247" s="119" t="s">
        <v>77</v>
      </c>
      <c r="B247" s="113" t="s">
        <v>198</v>
      </c>
      <c r="C247" s="113" t="s">
        <v>203</v>
      </c>
      <c r="D247" s="113" t="s">
        <v>213</v>
      </c>
      <c r="E247" s="113" t="s">
        <v>78</v>
      </c>
      <c r="F247" s="114">
        <f t="shared" si="47"/>
        <v>49</v>
      </c>
      <c r="G247" s="114">
        <f t="shared" si="47"/>
        <v>49</v>
      </c>
      <c r="H247" s="114">
        <f t="shared" si="47"/>
        <v>49</v>
      </c>
    </row>
    <row r="248" spans="1:8" ht="29.25" customHeight="1" x14ac:dyDescent="0.25">
      <c r="A248" s="119" t="s">
        <v>79</v>
      </c>
      <c r="B248" s="113" t="s">
        <v>198</v>
      </c>
      <c r="C248" s="113" t="s">
        <v>203</v>
      </c>
      <c r="D248" s="113" t="s">
        <v>213</v>
      </c>
      <c r="E248" s="113" t="s">
        <v>80</v>
      </c>
      <c r="F248" s="114">
        <v>49</v>
      </c>
      <c r="G248" s="114">
        <v>49</v>
      </c>
      <c r="H248" s="114">
        <v>49</v>
      </c>
    </row>
    <row r="249" spans="1:8" ht="51.75" hidden="1" x14ac:dyDescent="0.25">
      <c r="A249" s="119" t="s">
        <v>214</v>
      </c>
      <c r="B249" s="113" t="s">
        <v>198</v>
      </c>
      <c r="C249" s="113" t="s">
        <v>203</v>
      </c>
      <c r="D249" s="113" t="s">
        <v>215</v>
      </c>
      <c r="E249" s="113" t="s">
        <v>58</v>
      </c>
      <c r="F249" s="114">
        <f t="shared" ref="F249:H250" si="48">F250</f>
        <v>0</v>
      </c>
      <c r="G249" s="114">
        <f t="shared" si="48"/>
        <v>0</v>
      </c>
      <c r="H249" s="114">
        <f t="shared" si="48"/>
        <v>0</v>
      </c>
    </row>
    <row r="250" spans="1:8" ht="26.25" hidden="1" x14ac:dyDescent="0.25">
      <c r="A250" s="119" t="s">
        <v>77</v>
      </c>
      <c r="B250" s="113" t="s">
        <v>198</v>
      </c>
      <c r="C250" s="113" t="s">
        <v>203</v>
      </c>
      <c r="D250" s="113" t="s">
        <v>216</v>
      </c>
      <c r="E250" s="113" t="s">
        <v>78</v>
      </c>
      <c r="F250" s="114">
        <f t="shared" si="48"/>
        <v>0</v>
      </c>
      <c r="G250" s="114">
        <f t="shared" si="48"/>
        <v>0</v>
      </c>
      <c r="H250" s="114">
        <f t="shared" si="48"/>
        <v>0</v>
      </c>
    </row>
    <row r="251" spans="1:8" ht="39" hidden="1" x14ac:dyDescent="0.25">
      <c r="A251" s="119" t="s">
        <v>79</v>
      </c>
      <c r="B251" s="113" t="s">
        <v>198</v>
      </c>
      <c r="C251" s="113" t="s">
        <v>203</v>
      </c>
      <c r="D251" s="113" t="s">
        <v>216</v>
      </c>
      <c r="E251" s="113" t="s">
        <v>80</v>
      </c>
      <c r="F251" s="114">
        <v>0</v>
      </c>
      <c r="G251" s="114">
        <v>0</v>
      </c>
      <c r="H251" s="114">
        <v>0</v>
      </c>
    </row>
    <row r="252" spans="1:8" ht="77.25" hidden="1" x14ac:dyDescent="0.25">
      <c r="A252" s="119" t="s">
        <v>217</v>
      </c>
      <c r="B252" s="113" t="s">
        <v>198</v>
      </c>
      <c r="C252" s="113" t="s">
        <v>203</v>
      </c>
      <c r="D252" s="113" t="s">
        <v>218</v>
      </c>
      <c r="E252" s="113" t="s">
        <v>58</v>
      </c>
      <c r="F252" s="114">
        <f>F253+F256</f>
        <v>0</v>
      </c>
      <c r="G252" s="114">
        <f>G253+G256</f>
        <v>0</v>
      </c>
      <c r="H252" s="114">
        <f>H253+H256</f>
        <v>0</v>
      </c>
    </row>
    <row r="253" spans="1:8" ht="15" hidden="1" x14ac:dyDescent="0.25">
      <c r="A253" s="119" t="s">
        <v>136</v>
      </c>
      <c r="B253" s="113" t="s">
        <v>198</v>
      </c>
      <c r="C253" s="113" t="s">
        <v>203</v>
      </c>
      <c r="D253" s="113" t="s">
        <v>219</v>
      </c>
      <c r="E253" s="113" t="s">
        <v>58</v>
      </c>
      <c r="F253" s="114">
        <f t="shared" ref="F253:H254" si="49">F254</f>
        <v>0</v>
      </c>
      <c r="G253" s="114">
        <f t="shared" si="49"/>
        <v>0</v>
      </c>
      <c r="H253" s="114">
        <f t="shared" si="49"/>
        <v>0</v>
      </c>
    </row>
    <row r="254" spans="1:8" ht="26.25" hidden="1" x14ac:dyDescent="0.25">
      <c r="A254" s="119" t="s">
        <v>77</v>
      </c>
      <c r="B254" s="113" t="s">
        <v>198</v>
      </c>
      <c r="C254" s="113" t="s">
        <v>203</v>
      </c>
      <c r="D254" s="113" t="s">
        <v>219</v>
      </c>
      <c r="E254" s="113" t="s">
        <v>78</v>
      </c>
      <c r="F254" s="114">
        <f t="shared" si="49"/>
        <v>0</v>
      </c>
      <c r="G254" s="114">
        <f t="shared" si="49"/>
        <v>0</v>
      </c>
      <c r="H254" s="114">
        <f t="shared" si="49"/>
        <v>0</v>
      </c>
    </row>
    <row r="255" spans="1:8" ht="39" hidden="1" x14ac:dyDescent="0.25">
      <c r="A255" s="119" t="s">
        <v>79</v>
      </c>
      <c r="B255" s="113" t="s">
        <v>198</v>
      </c>
      <c r="C255" s="113" t="s">
        <v>203</v>
      </c>
      <c r="D255" s="113" t="s">
        <v>219</v>
      </c>
      <c r="E255" s="113" t="s">
        <v>80</v>
      </c>
      <c r="F255" s="114"/>
      <c r="G255" s="114"/>
      <c r="H255" s="114"/>
    </row>
    <row r="256" spans="1:8" ht="29.25" hidden="1" customHeight="1" x14ac:dyDescent="0.25">
      <c r="A256" s="119" t="s">
        <v>220</v>
      </c>
      <c r="B256" s="113" t="s">
        <v>198</v>
      </c>
      <c r="C256" s="113" t="s">
        <v>203</v>
      </c>
      <c r="D256" s="113" t="s">
        <v>221</v>
      </c>
      <c r="E256" s="113" t="s">
        <v>58</v>
      </c>
      <c r="F256" s="114">
        <f t="shared" ref="F256:H257" si="50">F257</f>
        <v>0</v>
      </c>
      <c r="G256" s="114">
        <f t="shared" si="50"/>
        <v>0</v>
      </c>
      <c r="H256" s="114">
        <f t="shared" si="50"/>
        <v>0</v>
      </c>
    </row>
    <row r="257" spans="1:8" s="32" customFormat="1" ht="29.25" hidden="1" customHeight="1" x14ac:dyDescent="0.25">
      <c r="A257" s="119" t="s">
        <v>77</v>
      </c>
      <c r="B257" s="113" t="s">
        <v>198</v>
      </c>
      <c r="C257" s="113" t="s">
        <v>203</v>
      </c>
      <c r="D257" s="113" t="s">
        <v>221</v>
      </c>
      <c r="E257" s="113" t="s">
        <v>78</v>
      </c>
      <c r="F257" s="114">
        <f t="shared" si="50"/>
        <v>0</v>
      </c>
      <c r="G257" s="114">
        <f t="shared" si="50"/>
        <v>0</v>
      </c>
      <c r="H257" s="114">
        <f t="shared" si="50"/>
        <v>0</v>
      </c>
    </row>
    <row r="258" spans="1:8" s="32" customFormat="1" ht="39" hidden="1" x14ac:dyDescent="0.25">
      <c r="A258" s="119" t="s">
        <v>79</v>
      </c>
      <c r="B258" s="113" t="s">
        <v>198</v>
      </c>
      <c r="C258" s="113" t="s">
        <v>203</v>
      </c>
      <c r="D258" s="113" t="s">
        <v>221</v>
      </c>
      <c r="E258" s="113" t="s">
        <v>80</v>
      </c>
      <c r="F258" s="114">
        <f>5000-5000</f>
        <v>0</v>
      </c>
      <c r="G258" s="114">
        <f>5000-5000</f>
        <v>0</v>
      </c>
      <c r="H258" s="114">
        <f>5000-5000</f>
        <v>0</v>
      </c>
    </row>
    <row r="259" spans="1:8" s="32" customFormat="1" ht="39" hidden="1" x14ac:dyDescent="0.25">
      <c r="A259" s="119" t="s">
        <v>161</v>
      </c>
      <c r="B259" s="113" t="s">
        <v>198</v>
      </c>
      <c r="C259" s="113" t="s">
        <v>203</v>
      </c>
      <c r="D259" s="113" t="s">
        <v>162</v>
      </c>
      <c r="E259" s="113" t="s">
        <v>58</v>
      </c>
      <c r="F259" s="114">
        <f>F260+F264</f>
        <v>0</v>
      </c>
      <c r="G259" s="114">
        <f>G260+G264</f>
        <v>0</v>
      </c>
      <c r="H259" s="114">
        <f>H260+H264</f>
        <v>0</v>
      </c>
    </row>
    <row r="260" spans="1:8" s="32" customFormat="1" ht="53.25" hidden="1" customHeight="1" x14ac:dyDescent="0.25">
      <c r="A260" s="119" t="s">
        <v>222</v>
      </c>
      <c r="B260" s="113" t="s">
        <v>198</v>
      </c>
      <c r="C260" s="113" t="s">
        <v>203</v>
      </c>
      <c r="D260" s="113" t="s">
        <v>223</v>
      </c>
      <c r="E260" s="113" t="s">
        <v>58</v>
      </c>
      <c r="F260" s="114">
        <f t="shared" ref="F260:H262" si="51">F261</f>
        <v>0</v>
      </c>
      <c r="G260" s="114">
        <f t="shared" si="51"/>
        <v>0</v>
      </c>
      <c r="H260" s="114">
        <f t="shared" si="51"/>
        <v>0</v>
      </c>
    </row>
    <row r="261" spans="1:8" s="32" customFormat="1" ht="15" hidden="1" x14ac:dyDescent="0.25">
      <c r="A261" s="119" t="s">
        <v>136</v>
      </c>
      <c r="B261" s="113" t="s">
        <v>198</v>
      </c>
      <c r="C261" s="113" t="s">
        <v>203</v>
      </c>
      <c r="D261" s="113" t="s">
        <v>224</v>
      </c>
      <c r="E261" s="113" t="s">
        <v>58</v>
      </c>
      <c r="F261" s="114">
        <f t="shared" si="51"/>
        <v>0</v>
      </c>
      <c r="G261" s="114">
        <f t="shared" si="51"/>
        <v>0</v>
      </c>
      <c r="H261" s="114">
        <f t="shared" si="51"/>
        <v>0</v>
      </c>
    </row>
    <row r="262" spans="1:8" s="32" customFormat="1" ht="26.25" hidden="1" x14ac:dyDescent="0.25">
      <c r="A262" s="119" t="s">
        <v>77</v>
      </c>
      <c r="B262" s="113" t="s">
        <v>198</v>
      </c>
      <c r="C262" s="113" t="s">
        <v>203</v>
      </c>
      <c r="D262" s="113" t="s">
        <v>224</v>
      </c>
      <c r="E262" s="113" t="s">
        <v>78</v>
      </c>
      <c r="F262" s="114">
        <f t="shared" si="51"/>
        <v>0</v>
      </c>
      <c r="G262" s="114">
        <f t="shared" si="51"/>
        <v>0</v>
      </c>
      <c r="H262" s="114">
        <f t="shared" si="51"/>
        <v>0</v>
      </c>
    </row>
    <row r="263" spans="1:8" s="32" customFormat="1" ht="39" hidden="1" x14ac:dyDescent="0.25">
      <c r="A263" s="119" t="s">
        <v>79</v>
      </c>
      <c r="B263" s="113" t="s">
        <v>198</v>
      </c>
      <c r="C263" s="113" t="s">
        <v>203</v>
      </c>
      <c r="D263" s="113" t="s">
        <v>224</v>
      </c>
      <c r="E263" s="113" t="s">
        <v>80</v>
      </c>
      <c r="F263" s="114">
        <v>0</v>
      </c>
      <c r="G263" s="114">
        <v>0</v>
      </c>
      <c r="H263" s="114">
        <v>0</v>
      </c>
    </row>
    <row r="264" spans="1:8" s="32" customFormat="1" ht="46.5" hidden="1" customHeight="1" x14ac:dyDescent="0.25">
      <c r="A264" s="119" t="s">
        <v>225</v>
      </c>
      <c r="B264" s="113" t="s">
        <v>198</v>
      </c>
      <c r="C264" s="113" t="s">
        <v>203</v>
      </c>
      <c r="D264" s="113" t="s">
        <v>226</v>
      </c>
      <c r="E264" s="113" t="s">
        <v>58</v>
      </c>
      <c r="F264" s="114">
        <f t="shared" ref="F264:H266" si="52">F265</f>
        <v>0</v>
      </c>
      <c r="G264" s="114">
        <f t="shared" si="52"/>
        <v>0</v>
      </c>
      <c r="H264" s="114">
        <f t="shared" si="52"/>
        <v>0</v>
      </c>
    </row>
    <row r="265" spans="1:8" s="32" customFormat="1" ht="15" hidden="1" x14ac:dyDescent="0.25">
      <c r="A265" s="119" t="s">
        <v>136</v>
      </c>
      <c r="B265" s="113" t="s">
        <v>198</v>
      </c>
      <c r="C265" s="113" t="s">
        <v>203</v>
      </c>
      <c r="D265" s="113" t="s">
        <v>227</v>
      </c>
      <c r="E265" s="113" t="s">
        <v>58</v>
      </c>
      <c r="F265" s="114">
        <f t="shared" si="52"/>
        <v>0</v>
      </c>
      <c r="G265" s="114">
        <f t="shared" si="52"/>
        <v>0</v>
      </c>
      <c r="H265" s="114">
        <f t="shared" si="52"/>
        <v>0</v>
      </c>
    </row>
    <row r="266" spans="1:8" s="32" customFormat="1" ht="26.25" hidden="1" x14ac:dyDescent="0.25">
      <c r="A266" s="119" t="s">
        <v>77</v>
      </c>
      <c r="B266" s="113" t="s">
        <v>198</v>
      </c>
      <c r="C266" s="113" t="s">
        <v>203</v>
      </c>
      <c r="D266" s="113" t="s">
        <v>227</v>
      </c>
      <c r="E266" s="113" t="s">
        <v>78</v>
      </c>
      <c r="F266" s="114">
        <f t="shared" si="52"/>
        <v>0</v>
      </c>
      <c r="G266" s="114">
        <f t="shared" si="52"/>
        <v>0</v>
      </c>
      <c r="H266" s="114">
        <f t="shared" si="52"/>
        <v>0</v>
      </c>
    </row>
    <row r="267" spans="1:8" s="32" customFormat="1" ht="39" hidden="1" x14ac:dyDescent="0.25">
      <c r="A267" s="119" t="s">
        <v>79</v>
      </c>
      <c r="B267" s="113" t="s">
        <v>198</v>
      </c>
      <c r="C267" s="113" t="s">
        <v>203</v>
      </c>
      <c r="D267" s="113" t="s">
        <v>227</v>
      </c>
      <c r="E267" s="113" t="s">
        <v>80</v>
      </c>
      <c r="F267" s="114">
        <v>0</v>
      </c>
      <c r="G267" s="114">
        <v>0</v>
      </c>
      <c r="H267" s="114">
        <v>0</v>
      </c>
    </row>
    <row r="268" spans="1:8" s="32" customFormat="1" ht="46.5" customHeight="1" x14ac:dyDescent="0.25">
      <c r="A268" s="119" t="s">
        <v>161</v>
      </c>
      <c r="B268" s="113" t="s">
        <v>198</v>
      </c>
      <c r="C268" s="113" t="s">
        <v>203</v>
      </c>
      <c r="D268" s="113" t="s">
        <v>162</v>
      </c>
      <c r="E268" s="113" t="s">
        <v>58</v>
      </c>
      <c r="F268" s="114">
        <f>F269+F273</f>
        <v>512</v>
      </c>
      <c r="G268" s="114">
        <f t="shared" ref="G268:H268" si="53">G269+G273</f>
        <v>0</v>
      </c>
      <c r="H268" s="114">
        <f t="shared" si="53"/>
        <v>0</v>
      </c>
    </row>
    <row r="269" spans="1:8" s="32" customFormat="1" ht="81.75" customHeight="1" x14ac:dyDescent="0.25">
      <c r="A269" s="119" t="s">
        <v>222</v>
      </c>
      <c r="B269" s="113" t="s">
        <v>198</v>
      </c>
      <c r="C269" s="113" t="s">
        <v>203</v>
      </c>
      <c r="D269" s="113" t="s">
        <v>223</v>
      </c>
      <c r="E269" s="113" t="s">
        <v>58</v>
      </c>
      <c r="F269" s="114">
        <f>F270</f>
        <v>463</v>
      </c>
      <c r="G269" s="114">
        <f t="shared" ref="G269:H271" si="54">G270</f>
        <v>0</v>
      </c>
      <c r="H269" s="114">
        <f t="shared" si="54"/>
        <v>0</v>
      </c>
    </row>
    <row r="270" spans="1:8" s="32" customFormat="1" ht="15" x14ac:dyDescent="0.25">
      <c r="A270" s="119" t="s">
        <v>136</v>
      </c>
      <c r="B270" s="113" t="s">
        <v>198</v>
      </c>
      <c r="C270" s="113" t="s">
        <v>203</v>
      </c>
      <c r="D270" s="113" t="s">
        <v>224</v>
      </c>
      <c r="E270" s="113" t="s">
        <v>58</v>
      </c>
      <c r="F270" s="114">
        <f>F271</f>
        <v>463</v>
      </c>
      <c r="G270" s="114">
        <f t="shared" si="54"/>
        <v>0</v>
      </c>
      <c r="H270" s="114">
        <f t="shared" si="54"/>
        <v>0</v>
      </c>
    </row>
    <row r="271" spans="1:8" s="32" customFormat="1" ht="26.25" x14ac:dyDescent="0.25">
      <c r="A271" s="119" t="s">
        <v>77</v>
      </c>
      <c r="B271" s="113" t="s">
        <v>198</v>
      </c>
      <c r="C271" s="113" t="s">
        <v>203</v>
      </c>
      <c r="D271" s="113" t="s">
        <v>224</v>
      </c>
      <c r="E271" s="113" t="s">
        <v>78</v>
      </c>
      <c r="F271" s="114">
        <f>F272</f>
        <v>463</v>
      </c>
      <c r="G271" s="114">
        <f t="shared" si="54"/>
        <v>0</v>
      </c>
      <c r="H271" s="114">
        <f t="shared" si="54"/>
        <v>0</v>
      </c>
    </row>
    <row r="272" spans="1:8" s="32" customFormat="1" ht="39" x14ac:dyDescent="0.25">
      <c r="A272" s="119" t="s">
        <v>79</v>
      </c>
      <c r="B272" s="113" t="s">
        <v>198</v>
      </c>
      <c r="C272" s="113" t="s">
        <v>203</v>
      </c>
      <c r="D272" s="113" t="s">
        <v>224</v>
      </c>
      <c r="E272" s="113" t="s">
        <v>80</v>
      </c>
      <c r="F272" s="114">
        <v>463</v>
      </c>
      <c r="G272" s="114">
        <v>0</v>
      </c>
      <c r="H272" s="114">
        <v>0</v>
      </c>
    </row>
    <row r="273" spans="1:8" s="32" customFormat="1" ht="42" customHeight="1" x14ac:dyDescent="0.25">
      <c r="A273" s="119" t="s">
        <v>225</v>
      </c>
      <c r="B273" s="113" t="s">
        <v>198</v>
      </c>
      <c r="C273" s="113" t="s">
        <v>203</v>
      </c>
      <c r="D273" s="113" t="s">
        <v>226</v>
      </c>
      <c r="E273" s="113" t="s">
        <v>58</v>
      </c>
      <c r="F273" s="114">
        <f>F274</f>
        <v>49</v>
      </c>
      <c r="G273" s="114">
        <f t="shared" ref="G273:H275" si="55">G274</f>
        <v>0</v>
      </c>
      <c r="H273" s="114">
        <f t="shared" si="55"/>
        <v>0</v>
      </c>
    </row>
    <row r="274" spans="1:8" s="32" customFormat="1" ht="15" x14ac:dyDescent="0.25">
      <c r="A274" s="119" t="s">
        <v>136</v>
      </c>
      <c r="B274" s="113" t="s">
        <v>198</v>
      </c>
      <c r="C274" s="113" t="s">
        <v>203</v>
      </c>
      <c r="D274" s="113" t="s">
        <v>227</v>
      </c>
      <c r="E274" s="113" t="s">
        <v>58</v>
      </c>
      <c r="F274" s="114">
        <f>F275</f>
        <v>49</v>
      </c>
      <c r="G274" s="114">
        <f t="shared" si="55"/>
        <v>0</v>
      </c>
      <c r="H274" s="114">
        <f t="shared" si="55"/>
        <v>0</v>
      </c>
    </row>
    <row r="275" spans="1:8" s="32" customFormat="1" ht="26.25" x14ac:dyDescent="0.25">
      <c r="A275" s="119" t="s">
        <v>77</v>
      </c>
      <c r="B275" s="113" t="s">
        <v>198</v>
      </c>
      <c r="C275" s="113" t="s">
        <v>203</v>
      </c>
      <c r="D275" s="113" t="s">
        <v>227</v>
      </c>
      <c r="E275" s="113" t="s">
        <v>78</v>
      </c>
      <c r="F275" s="114">
        <f>F276</f>
        <v>49</v>
      </c>
      <c r="G275" s="114">
        <f t="shared" si="55"/>
        <v>0</v>
      </c>
      <c r="H275" s="114">
        <f t="shared" si="55"/>
        <v>0</v>
      </c>
    </row>
    <row r="276" spans="1:8" s="32" customFormat="1" ht="39" x14ac:dyDescent="0.25">
      <c r="A276" s="119" t="s">
        <v>79</v>
      </c>
      <c r="B276" s="113" t="s">
        <v>198</v>
      </c>
      <c r="C276" s="113" t="s">
        <v>203</v>
      </c>
      <c r="D276" s="113" t="s">
        <v>227</v>
      </c>
      <c r="E276" s="113" t="s">
        <v>80</v>
      </c>
      <c r="F276" s="114">
        <v>49</v>
      </c>
      <c r="G276" s="114">
        <v>0</v>
      </c>
      <c r="H276" s="114">
        <v>0</v>
      </c>
    </row>
    <row r="277" spans="1:8" s="33" customFormat="1" ht="15" x14ac:dyDescent="0.25">
      <c r="A277" s="119" t="s">
        <v>228</v>
      </c>
      <c r="B277" s="113" t="s">
        <v>72</v>
      </c>
      <c r="C277" s="113" t="s">
        <v>56</v>
      </c>
      <c r="D277" s="113" t="s">
        <v>57</v>
      </c>
      <c r="E277" s="113" t="s">
        <v>58</v>
      </c>
      <c r="F277" s="114">
        <f>F278+F287+F328</f>
        <v>6612.7999999999993</v>
      </c>
      <c r="G277" s="114">
        <f>G278+G287+G328</f>
        <v>2522</v>
      </c>
      <c r="H277" s="114">
        <f>H278+H287+H328</f>
        <v>2531.8999999999996</v>
      </c>
    </row>
    <row r="278" spans="1:8" s="34" customFormat="1" ht="15" x14ac:dyDescent="0.25">
      <c r="A278" s="119" t="s">
        <v>229</v>
      </c>
      <c r="B278" s="113" t="s">
        <v>72</v>
      </c>
      <c r="C278" s="113" t="s">
        <v>102</v>
      </c>
      <c r="D278" s="113" t="s">
        <v>57</v>
      </c>
      <c r="E278" s="113" t="s">
        <v>58</v>
      </c>
      <c r="F278" s="114">
        <f t="shared" ref="F278:H279" si="56">F279</f>
        <v>48.7</v>
      </c>
      <c r="G278" s="114">
        <f t="shared" si="56"/>
        <v>48.7</v>
      </c>
      <c r="H278" s="114">
        <f t="shared" si="56"/>
        <v>48.7</v>
      </c>
    </row>
    <row r="279" spans="1:8" s="34" customFormat="1" ht="31.5" customHeight="1" x14ac:dyDescent="0.25">
      <c r="A279" s="119" t="s">
        <v>61</v>
      </c>
      <c r="B279" s="113" t="s">
        <v>72</v>
      </c>
      <c r="C279" s="113" t="s">
        <v>102</v>
      </c>
      <c r="D279" s="113" t="s">
        <v>62</v>
      </c>
      <c r="E279" s="113" t="s">
        <v>58</v>
      </c>
      <c r="F279" s="114">
        <f t="shared" si="56"/>
        <v>48.7</v>
      </c>
      <c r="G279" s="114">
        <f t="shared" si="56"/>
        <v>48.7</v>
      </c>
      <c r="H279" s="114">
        <f t="shared" si="56"/>
        <v>48.7</v>
      </c>
    </row>
    <row r="280" spans="1:8" s="34" customFormat="1" ht="28.5" customHeight="1" x14ac:dyDescent="0.25">
      <c r="A280" s="119" t="s">
        <v>63</v>
      </c>
      <c r="B280" s="113" t="s">
        <v>72</v>
      </c>
      <c r="C280" s="113" t="s">
        <v>102</v>
      </c>
      <c r="D280" s="113" t="s">
        <v>64</v>
      </c>
      <c r="E280" s="113" t="s">
        <v>58</v>
      </c>
      <c r="F280" s="114">
        <f>F284</f>
        <v>48.7</v>
      </c>
      <c r="G280" s="114">
        <f>G284</f>
        <v>48.7</v>
      </c>
      <c r="H280" s="114">
        <f>H284</f>
        <v>48.7</v>
      </c>
    </row>
    <row r="281" spans="1:8" s="34" customFormat="1" ht="30.75" hidden="1" customHeight="1" x14ac:dyDescent="0.25">
      <c r="A281" s="119" t="s">
        <v>230</v>
      </c>
      <c r="B281" s="113" t="s">
        <v>72</v>
      </c>
      <c r="C281" s="113" t="s">
        <v>102</v>
      </c>
      <c r="D281" s="113" t="s">
        <v>231</v>
      </c>
      <c r="E281" s="113" t="s">
        <v>58</v>
      </c>
      <c r="F281" s="114">
        <f t="shared" ref="F281:H282" si="57">F282</f>
        <v>0</v>
      </c>
      <c r="G281" s="114">
        <f t="shared" si="57"/>
        <v>0</v>
      </c>
      <c r="H281" s="114">
        <f t="shared" si="57"/>
        <v>0</v>
      </c>
    </row>
    <row r="282" spans="1:8" s="34" customFormat="1" ht="26.25" hidden="1" x14ac:dyDescent="0.25">
      <c r="A282" s="119" t="s">
        <v>77</v>
      </c>
      <c r="B282" s="113" t="s">
        <v>72</v>
      </c>
      <c r="C282" s="113" t="s">
        <v>102</v>
      </c>
      <c r="D282" s="113" t="s">
        <v>231</v>
      </c>
      <c r="E282" s="113" t="s">
        <v>78</v>
      </c>
      <c r="F282" s="114">
        <f t="shared" si="57"/>
        <v>0</v>
      </c>
      <c r="G282" s="114">
        <f t="shared" si="57"/>
        <v>0</v>
      </c>
      <c r="H282" s="114">
        <f t="shared" si="57"/>
        <v>0</v>
      </c>
    </row>
    <row r="283" spans="1:8" s="34" customFormat="1" ht="39" hidden="1" x14ac:dyDescent="0.25">
      <c r="A283" s="119" t="s">
        <v>79</v>
      </c>
      <c r="B283" s="113" t="s">
        <v>72</v>
      </c>
      <c r="C283" s="113" t="s">
        <v>102</v>
      </c>
      <c r="D283" s="113" t="s">
        <v>231</v>
      </c>
      <c r="E283" s="113" t="s">
        <v>80</v>
      </c>
      <c r="F283" s="114"/>
      <c r="G283" s="114"/>
      <c r="H283" s="114"/>
    </row>
    <row r="284" spans="1:8" s="34" customFormat="1" ht="26.25" x14ac:dyDescent="0.25">
      <c r="A284" s="119" t="s">
        <v>232</v>
      </c>
      <c r="B284" s="113" t="s">
        <v>72</v>
      </c>
      <c r="C284" s="113" t="s">
        <v>102</v>
      </c>
      <c r="D284" s="113" t="s">
        <v>233</v>
      </c>
      <c r="E284" s="113" t="s">
        <v>58</v>
      </c>
      <c r="F284" s="114">
        <f t="shared" ref="F284:H285" si="58">F285</f>
        <v>48.7</v>
      </c>
      <c r="G284" s="114">
        <f t="shared" si="58"/>
        <v>48.7</v>
      </c>
      <c r="H284" s="114">
        <f t="shared" si="58"/>
        <v>48.7</v>
      </c>
    </row>
    <row r="285" spans="1:8" s="34" customFormat="1" ht="26.25" x14ac:dyDescent="0.25">
      <c r="A285" s="119" t="s">
        <v>77</v>
      </c>
      <c r="B285" s="113" t="s">
        <v>72</v>
      </c>
      <c r="C285" s="113" t="s">
        <v>102</v>
      </c>
      <c r="D285" s="113" t="s">
        <v>233</v>
      </c>
      <c r="E285" s="113" t="s">
        <v>78</v>
      </c>
      <c r="F285" s="114">
        <f>F286</f>
        <v>48.7</v>
      </c>
      <c r="G285" s="114">
        <f t="shared" si="58"/>
        <v>48.7</v>
      </c>
      <c r="H285" s="114">
        <f t="shared" si="58"/>
        <v>48.7</v>
      </c>
    </row>
    <row r="286" spans="1:8" s="33" customFormat="1" ht="34.5" customHeight="1" x14ac:dyDescent="0.25">
      <c r="A286" s="119" t="s">
        <v>79</v>
      </c>
      <c r="B286" s="113" t="s">
        <v>72</v>
      </c>
      <c r="C286" s="113" t="s">
        <v>102</v>
      </c>
      <c r="D286" s="113" t="s">
        <v>233</v>
      </c>
      <c r="E286" s="113" t="s">
        <v>80</v>
      </c>
      <c r="F286" s="114">
        <v>48.7</v>
      </c>
      <c r="G286" s="114">
        <v>48.7</v>
      </c>
      <c r="H286" s="114">
        <v>48.7</v>
      </c>
    </row>
    <row r="287" spans="1:8" s="33" customFormat="1" ht="15" x14ac:dyDescent="0.25">
      <c r="A287" s="119" t="s">
        <v>234</v>
      </c>
      <c r="B287" s="113" t="s">
        <v>72</v>
      </c>
      <c r="C287" s="113" t="s">
        <v>203</v>
      </c>
      <c r="D287" s="113" t="s">
        <v>57</v>
      </c>
      <c r="E287" s="113" t="s">
        <v>58</v>
      </c>
      <c r="F287" s="114">
        <f>F291+F300+F323+F318</f>
        <v>6364.0999999999995</v>
      </c>
      <c r="G287" s="114">
        <f>G291+G300+G323+G318</f>
        <v>2273.3000000000002</v>
      </c>
      <c r="H287" s="114">
        <f>H291+H300+H323+H318</f>
        <v>2323.1999999999998</v>
      </c>
    </row>
    <row r="288" spans="1:8" s="33" customFormat="1" ht="31.5" hidden="1" customHeight="1" x14ac:dyDescent="0.25">
      <c r="A288" s="119" t="s">
        <v>235</v>
      </c>
      <c r="B288" s="113" t="s">
        <v>72</v>
      </c>
      <c r="C288" s="113" t="s">
        <v>203</v>
      </c>
      <c r="D288" s="113" t="s">
        <v>236</v>
      </c>
      <c r="E288" s="113" t="s">
        <v>58</v>
      </c>
      <c r="F288" s="114">
        <f t="shared" ref="F288:H289" si="59">F289</f>
        <v>0</v>
      </c>
      <c r="G288" s="114">
        <f t="shared" si="59"/>
        <v>0</v>
      </c>
      <c r="H288" s="114">
        <f t="shared" si="59"/>
        <v>0</v>
      </c>
    </row>
    <row r="289" spans="1:8" s="33" customFormat="1" ht="27" hidden="1" customHeight="1" x14ac:dyDescent="0.25">
      <c r="A289" s="119" t="s">
        <v>106</v>
      </c>
      <c r="B289" s="113" t="s">
        <v>72</v>
      </c>
      <c r="C289" s="113" t="s">
        <v>203</v>
      </c>
      <c r="D289" s="113" t="s">
        <v>236</v>
      </c>
      <c r="E289" s="113" t="s">
        <v>78</v>
      </c>
      <c r="F289" s="114">
        <f t="shared" si="59"/>
        <v>0</v>
      </c>
      <c r="G289" s="114">
        <f t="shared" si="59"/>
        <v>0</v>
      </c>
      <c r="H289" s="114">
        <f t="shared" si="59"/>
        <v>0</v>
      </c>
    </row>
    <row r="290" spans="1:8" s="33" customFormat="1" ht="30.75" hidden="1" customHeight="1" x14ac:dyDescent="0.25">
      <c r="A290" s="119" t="s">
        <v>79</v>
      </c>
      <c r="B290" s="113" t="s">
        <v>72</v>
      </c>
      <c r="C290" s="113" t="s">
        <v>203</v>
      </c>
      <c r="D290" s="113" t="s">
        <v>236</v>
      </c>
      <c r="E290" s="113" t="s">
        <v>80</v>
      </c>
      <c r="F290" s="114">
        <v>0</v>
      </c>
      <c r="G290" s="114">
        <v>0</v>
      </c>
      <c r="H290" s="114">
        <v>0</v>
      </c>
    </row>
    <row r="291" spans="1:8" s="33" customFormat="1" ht="46.5" customHeight="1" x14ac:dyDescent="0.25">
      <c r="A291" s="119" t="s">
        <v>731</v>
      </c>
      <c r="B291" s="113" t="s">
        <v>72</v>
      </c>
      <c r="C291" s="113" t="s">
        <v>203</v>
      </c>
      <c r="D291" s="113" t="s">
        <v>238</v>
      </c>
      <c r="E291" s="113" t="s">
        <v>58</v>
      </c>
      <c r="F291" s="114">
        <f>F292+F296</f>
        <v>100</v>
      </c>
      <c r="G291" s="114">
        <f>G292+G296</f>
        <v>100</v>
      </c>
      <c r="H291" s="114">
        <f>H292+H296</f>
        <v>100</v>
      </c>
    </row>
    <row r="292" spans="1:8" s="33" customFormat="1" ht="43.5" customHeight="1" x14ac:dyDescent="0.25">
      <c r="A292" s="119" t="s">
        <v>239</v>
      </c>
      <c r="B292" s="113" t="s">
        <v>72</v>
      </c>
      <c r="C292" s="113" t="s">
        <v>203</v>
      </c>
      <c r="D292" s="113" t="s">
        <v>240</v>
      </c>
      <c r="E292" s="113" t="s">
        <v>58</v>
      </c>
      <c r="F292" s="114">
        <f t="shared" ref="F292:H294" si="60">F293</f>
        <v>100</v>
      </c>
      <c r="G292" s="114">
        <f t="shared" si="60"/>
        <v>100</v>
      </c>
      <c r="H292" s="114">
        <f t="shared" si="60"/>
        <v>100</v>
      </c>
    </row>
    <row r="293" spans="1:8" s="33" customFormat="1" ht="18.75" customHeight="1" x14ac:dyDescent="0.25">
      <c r="A293" s="119" t="s">
        <v>136</v>
      </c>
      <c r="B293" s="113" t="s">
        <v>72</v>
      </c>
      <c r="C293" s="113" t="s">
        <v>203</v>
      </c>
      <c r="D293" s="113" t="s">
        <v>241</v>
      </c>
      <c r="E293" s="113" t="s">
        <v>58</v>
      </c>
      <c r="F293" s="114">
        <f t="shared" si="60"/>
        <v>100</v>
      </c>
      <c r="G293" s="114">
        <f t="shared" si="60"/>
        <v>100</v>
      </c>
      <c r="H293" s="114">
        <f t="shared" si="60"/>
        <v>100</v>
      </c>
    </row>
    <row r="294" spans="1:8" s="33" customFormat="1" ht="30.75" customHeight="1" x14ac:dyDescent="0.25">
      <c r="A294" s="119" t="s">
        <v>77</v>
      </c>
      <c r="B294" s="113" t="s">
        <v>72</v>
      </c>
      <c r="C294" s="113" t="s">
        <v>203</v>
      </c>
      <c r="D294" s="113" t="s">
        <v>241</v>
      </c>
      <c r="E294" s="113" t="s">
        <v>78</v>
      </c>
      <c r="F294" s="114">
        <f t="shared" si="60"/>
        <v>100</v>
      </c>
      <c r="G294" s="114">
        <f t="shared" si="60"/>
        <v>100</v>
      </c>
      <c r="H294" s="114">
        <f t="shared" si="60"/>
        <v>100</v>
      </c>
    </row>
    <row r="295" spans="1:8" s="33" customFormat="1" ht="34.5" customHeight="1" x14ac:dyDescent="0.25">
      <c r="A295" s="119" t="s">
        <v>79</v>
      </c>
      <c r="B295" s="113" t="s">
        <v>72</v>
      </c>
      <c r="C295" s="113" t="s">
        <v>203</v>
      </c>
      <c r="D295" s="113" t="s">
        <v>241</v>
      </c>
      <c r="E295" s="113" t="s">
        <v>80</v>
      </c>
      <c r="F295" s="114">
        <v>100</v>
      </c>
      <c r="G295" s="114">
        <v>100</v>
      </c>
      <c r="H295" s="114">
        <v>100</v>
      </c>
    </row>
    <row r="296" spans="1:8" s="33" customFormat="1" ht="48" hidden="1" customHeight="1" x14ac:dyDescent="0.25">
      <c r="A296" s="119" t="s">
        <v>242</v>
      </c>
      <c r="B296" s="113" t="s">
        <v>72</v>
      </c>
      <c r="C296" s="113" t="s">
        <v>203</v>
      </c>
      <c r="D296" s="113" t="s">
        <v>243</v>
      </c>
      <c r="E296" s="113" t="s">
        <v>58</v>
      </c>
      <c r="F296" s="114">
        <f t="shared" ref="F296:H298" si="61">F297</f>
        <v>0</v>
      </c>
      <c r="G296" s="114">
        <f t="shared" si="61"/>
        <v>0</v>
      </c>
      <c r="H296" s="114">
        <f t="shared" si="61"/>
        <v>0</v>
      </c>
    </row>
    <row r="297" spans="1:8" s="33" customFormat="1" ht="30.75" hidden="1" customHeight="1" x14ac:dyDescent="0.25">
      <c r="A297" s="119" t="s">
        <v>136</v>
      </c>
      <c r="B297" s="113" t="s">
        <v>72</v>
      </c>
      <c r="C297" s="113" t="s">
        <v>203</v>
      </c>
      <c r="D297" s="113" t="s">
        <v>244</v>
      </c>
      <c r="E297" s="113" t="s">
        <v>58</v>
      </c>
      <c r="F297" s="114">
        <f t="shared" si="61"/>
        <v>0</v>
      </c>
      <c r="G297" s="114">
        <f t="shared" si="61"/>
        <v>0</v>
      </c>
      <c r="H297" s="114">
        <f t="shared" si="61"/>
        <v>0</v>
      </c>
    </row>
    <row r="298" spans="1:8" s="33" customFormat="1" ht="30.75" hidden="1" customHeight="1" x14ac:dyDescent="0.25">
      <c r="A298" s="119" t="s">
        <v>77</v>
      </c>
      <c r="B298" s="113" t="s">
        <v>72</v>
      </c>
      <c r="C298" s="113" t="s">
        <v>203</v>
      </c>
      <c r="D298" s="113" t="s">
        <v>244</v>
      </c>
      <c r="E298" s="113" t="s">
        <v>78</v>
      </c>
      <c r="F298" s="114">
        <f t="shared" si="61"/>
        <v>0</v>
      </c>
      <c r="G298" s="114">
        <f t="shared" si="61"/>
        <v>0</v>
      </c>
      <c r="H298" s="114">
        <f t="shared" si="61"/>
        <v>0</v>
      </c>
    </row>
    <row r="299" spans="1:8" s="33" customFormat="1" ht="30.75" hidden="1" customHeight="1" x14ac:dyDescent="0.25">
      <c r="A299" s="119" t="s">
        <v>79</v>
      </c>
      <c r="B299" s="113" t="s">
        <v>72</v>
      </c>
      <c r="C299" s="113" t="s">
        <v>203</v>
      </c>
      <c r="D299" s="113" t="s">
        <v>244</v>
      </c>
      <c r="E299" s="113" t="s">
        <v>80</v>
      </c>
      <c r="F299" s="114"/>
      <c r="G299" s="114"/>
      <c r="H299" s="114"/>
    </row>
    <row r="300" spans="1:8" s="33" customFormat="1" ht="83.25" customHeight="1" x14ac:dyDescent="0.25">
      <c r="A300" s="119" t="s">
        <v>726</v>
      </c>
      <c r="B300" s="113" t="s">
        <v>72</v>
      </c>
      <c r="C300" s="113" t="s">
        <v>203</v>
      </c>
      <c r="D300" s="113" t="s">
        <v>245</v>
      </c>
      <c r="E300" s="113" t="s">
        <v>58</v>
      </c>
      <c r="F300" s="114">
        <f>F307+F314+F304+F301</f>
        <v>6214.0999999999995</v>
      </c>
      <c r="G300" s="114">
        <f>G307+G314</f>
        <v>2053.4</v>
      </c>
      <c r="H300" s="114">
        <f>H307+H314</f>
        <v>2123.2999999999997</v>
      </c>
    </row>
    <row r="301" spans="1:8" s="33" customFormat="1" ht="67.5" hidden="1" customHeight="1" x14ac:dyDescent="0.25">
      <c r="A301" s="119" t="s">
        <v>664</v>
      </c>
      <c r="B301" s="113" t="s">
        <v>72</v>
      </c>
      <c r="C301" s="113" t="s">
        <v>203</v>
      </c>
      <c r="D301" s="113" t="s">
        <v>665</v>
      </c>
      <c r="E301" s="113" t="s">
        <v>58</v>
      </c>
      <c r="F301" s="114">
        <f>F302</f>
        <v>0</v>
      </c>
      <c r="G301" s="114">
        <v>0</v>
      </c>
      <c r="H301" s="114">
        <v>0</v>
      </c>
    </row>
    <row r="302" spans="1:8" s="33" customFormat="1" ht="27.75" hidden="1" customHeight="1" x14ac:dyDescent="0.25">
      <c r="A302" s="119" t="s">
        <v>77</v>
      </c>
      <c r="B302" s="113" t="s">
        <v>72</v>
      </c>
      <c r="C302" s="113" t="s">
        <v>203</v>
      </c>
      <c r="D302" s="113" t="s">
        <v>665</v>
      </c>
      <c r="E302" s="113" t="s">
        <v>78</v>
      </c>
      <c r="F302" s="114">
        <f>F303</f>
        <v>0</v>
      </c>
      <c r="G302" s="114">
        <v>0</v>
      </c>
      <c r="H302" s="114">
        <v>0</v>
      </c>
    </row>
    <row r="303" spans="1:8" s="33" customFormat="1" ht="36.75" hidden="1" customHeight="1" x14ac:dyDescent="0.25">
      <c r="A303" s="119" t="s">
        <v>79</v>
      </c>
      <c r="B303" s="113" t="s">
        <v>72</v>
      </c>
      <c r="C303" s="113" t="s">
        <v>203</v>
      </c>
      <c r="D303" s="113" t="s">
        <v>665</v>
      </c>
      <c r="E303" s="113" t="s">
        <v>80</v>
      </c>
      <c r="F303" s="114"/>
      <c r="G303" s="114"/>
      <c r="H303" s="114"/>
    </row>
    <row r="304" spans="1:8" s="33" customFormat="1" ht="71.25" hidden="1" customHeight="1" x14ac:dyDescent="0.25">
      <c r="A304" s="119" t="s">
        <v>666</v>
      </c>
      <c r="B304" s="113" t="s">
        <v>72</v>
      </c>
      <c r="C304" s="113" t="s">
        <v>203</v>
      </c>
      <c r="D304" s="113" t="s">
        <v>667</v>
      </c>
      <c r="E304" s="113" t="s">
        <v>58</v>
      </c>
      <c r="F304" s="114">
        <f>F305</f>
        <v>0</v>
      </c>
      <c r="G304" s="114">
        <v>0</v>
      </c>
      <c r="H304" s="114">
        <v>0</v>
      </c>
    </row>
    <row r="305" spans="1:8" s="33" customFormat="1" ht="25.5" hidden="1" customHeight="1" x14ac:dyDescent="0.25">
      <c r="A305" s="119" t="s">
        <v>77</v>
      </c>
      <c r="B305" s="113" t="s">
        <v>72</v>
      </c>
      <c r="C305" s="113" t="s">
        <v>203</v>
      </c>
      <c r="D305" s="113" t="s">
        <v>667</v>
      </c>
      <c r="E305" s="113" t="s">
        <v>78</v>
      </c>
      <c r="F305" s="114">
        <f>F306</f>
        <v>0</v>
      </c>
      <c r="G305" s="114">
        <v>0</v>
      </c>
      <c r="H305" s="114">
        <v>0</v>
      </c>
    </row>
    <row r="306" spans="1:8" s="33" customFormat="1" ht="33.75" hidden="1" customHeight="1" x14ac:dyDescent="0.25">
      <c r="A306" s="119" t="s">
        <v>79</v>
      </c>
      <c r="B306" s="113" t="s">
        <v>72</v>
      </c>
      <c r="C306" s="113" t="s">
        <v>203</v>
      </c>
      <c r="D306" s="113" t="s">
        <v>667</v>
      </c>
      <c r="E306" s="113" t="s">
        <v>80</v>
      </c>
      <c r="F306" s="114"/>
      <c r="G306" s="114"/>
      <c r="H306" s="114"/>
    </row>
    <row r="307" spans="1:8" s="33" customFormat="1" ht="75.75" customHeight="1" x14ac:dyDescent="0.25">
      <c r="A307" s="119" t="s">
        <v>246</v>
      </c>
      <c r="B307" s="113" t="s">
        <v>72</v>
      </c>
      <c r="C307" s="113" t="s">
        <v>203</v>
      </c>
      <c r="D307" s="113" t="s">
        <v>247</v>
      </c>
      <c r="E307" s="113" t="s">
        <v>58</v>
      </c>
      <c r="F307" s="114">
        <f>F308+F311</f>
        <v>6033.7</v>
      </c>
      <c r="G307" s="114">
        <f t="shared" ref="F307:H309" si="62">G308</f>
        <v>1938.2</v>
      </c>
      <c r="H307" s="114">
        <f t="shared" si="62"/>
        <v>2008.1</v>
      </c>
    </row>
    <row r="308" spans="1:8" s="33" customFormat="1" ht="17.25" customHeight="1" x14ac:dyDescent="0.25">
      <c r="A308" s="119" t="s">
        <v>136</v>
      </c>
      <c r="B308" s="113" t="s">
        <v>72</v>
      </c>
      <c r="C308" s="113" t="s">
        <v>203</v>
      </c>
      <c r="D308" s="113" t="s">
        <v>248</v>
      </c>
      <c r="E308" s="113" t="s">
        <v>58</v>
      </c>
      <c r="F308" s="114">
        <f t="shared" si="62"/>
        <v>6033.7</v>
      </c>
      <c r="G308" s="114">
        <f t="shared" si="62"/>
        <v>1938.2</v>
      </c>
      <c r="H308" s="114">
        <f t="shared" si="62"/>
        <v>2008.1</v>
      </c>
    </row>
    <row r="309" spans="1:8" s="33" customFormat="1" ht="26.25" x14ac:dyDescent="0.25">
      <c r="A309" s="119" t="s">
        <v>77</v>
      </c>
      <c r="B309" s="113" t="s">
        <v>72</v>
      </c>
      <c r="C309" s="113" t="s">
        <v>203</v>
      </c>
      <c r="D309" s="113" t="s">
        <v>248</v>
      </c>
      <c r="E309" s="113" t="s">
        <v>78</v>
      </c>
      <c r="F309" s="114">
        <f t="shared" si="62"/>
        <v>6033.7</v>
      </c>
      <c r="G309" s="114">
        <f t="shared" si="62"/>
        <v>1938.2</v>
      </c>
      <c r="H309" s="114">
        <f t="shared" si="62"/>
        <v>2008.1</v>
      </c>
    </row>
    <row r="310" spans="1:8" s="33" customFormat="1" ht="30" customHeight="1" x14ac:dyDescent="0.25">
      <c r="A310" s="119" t="s">
        <v>79</v>
      </c>
      <c r="B310" s="113" t="s">
        <v>72</v>
      </c>
      <c r="C310" s="113" t="s">
        <v>203</v>
      </c>
      <c r="D310" s="113" t="s">
        <v>248</v>
      </c>
      <c r="E310" s="113" t="s">
        <v>80</v>
      </c>
      <c r="F310" s="114">
        <v>6033.7</v>
      </c>
      <c r="G310" s="114">
        <v>1938.2</v>
      </c>
      <c r="H310" s="114">
        <v>2008.1</v>
      </c>
    </row>
    <row r="311" spans="1:8" s="33" customFormat="1" ht="45" hidden="1" customHeight="1" x14ac:dyDescent="0.25">
      <c r="A311" s="119" t="s">
        <v>655</v>
      </c>
      <c r="B311" s="113" t="s">
        <v>72</v>
      </c>
      <c r="C311" s="113" t="s">
        <v>203</v>
      </c>
      <c r="D311" s="113" t="s">
        <v>668</v>
      </c>
      <c r="E311" s="113" t="s">
        <v>58</v>
      </c>
      <c r="F311" s="114">
        <f>F312</f>
        <v>0</v>
      </c>
      <c r="G311" s="114">
        <v>0</v>
      </c>
      <c r="H311" s="114">
        <v>0</v>
      </c>
    </row>
    <row r="312" spans="1:8" s="33" customFormat="1" ht="30" hidden="1" customHeight="1" x14ac:dyDescent="0.25">
      <c r="A312" s="119" t="s">
        <v>77</v>
      </c>
      <c r="B312" s="113" t="s">
        <v>72</v>
      </c>
      <c r="C312" s="113" t="s">
        <v>203</v>
      </c>
      <c r="D312" s="113" t="s">
        <v>248</v>
      </c>
      <c r="E312" s="113" t="s">
        <v>78</v>
      </c>
      <c r="F312" s="114">
        <f>F313</f>
        <v>0</v>
      </c>
      <c r="G312" s="114">
        <v>0</v>
      </c>
      <c r="H312" s="114">
        <v>0</v>
      </c>
    </row>
    <row r="313" spans="1:8" s="33" customFormat="1" ht="30" hidden="1" customHeight="1" x14ac:dyDescent="0.25">
      <c r="A313" s="119" t="s">
        <v>79</v>
      </c>
      <c r="B313" s="113" t="s">
        <v>72</v>
      </c>
      <c r="C313" s="113" t="s">
        <v>203</v>
      </c>
      <c r="D313" s="113" t="s">
        <v>248</v>
      </c>
      <c r="E313" s="113" t="s">
        <v>80</v>
      </c>
      <c r="F313" s="114"/>
      <c r="G313" s="114"/>
      <c r="H313" s="114"/>
    </row>
    <row r="314" spans="1:8" s="33" customFormat="1" ht="81.75" customHeight="1" x14ac:dyDescent="0.25">
      <c r="A314" s="119" t="s">
        <v>249</v>
      </c>
      <c r="B314" s="113" t="s">
        <v>72</v>
      </c>
      <c r="C314" s="113" t="s">
        <v>203</v>
      </c>
      <c r="D314" s="113" t="s">
        <v>250</v>
      </c>
      <c r="E314" s="113" t="s">
        <v>58</v>
      </c>
      <c r="F314" s="114">
        <f t="shared" ref="F314:H316" si="63">F315</f>
        <v>180.4</v>
      </c>
      <c r="G314" s="114">
        <f t="shared" si="63"/>
        <v>115.2</v>
      </c>
      <c r="H314" s="114">
        <f t="shared" si="63"/>
        <v>115.2</v>
      </c>
    </row>
    <row r="315" spans="1:8" s="33" customFormat="1" ht="15" x14ac:dyDescent="0.25">
      <c r="A315" s="119" t="s">
        <v>136</v>
      </c>
      <c r="B315" s="113" t="s">
        <v>72</v>
      </c>
      <c r="C315" s="113" t="s">
        <v>203</v>
      </c>
      <c r="D315" s="113" t="s">
        <v>251</v>
      </c>
      <c r="E315" s="113" t="s">
        <v>58</v>
      </c>
      <c r="F315" s="114">
        <f t="shared" si="63"/>
        <v>180.4</v>
      </c>
      <c r="G315" s="114">
        <f t="shared" si="63"/>
        <v>115.2</v>
      </c>
      <c r="H315" s="114">
        <f t="shared" si="63"/>
        <v>115.2</v>
      </c>
    </row>
    <row r="316" spans="1:8" s="33" customFormat="1" ht="26.25" x14ac:dyDescent="0.25">
      <c r="A316" s="119" t="s">
        <v>77</v>
      </c>
      <c r="B316" s="113" t="s">
        <v>72</v>
      </c>
      <c r="C316" s="113" t="s">
        <v>203</v>
      </c>
      <c r="D316" s="113" t="s">
        <v>251</v>
      </c>
      <c r="E316" s="113" t="s">
        <v>78</v>
      </c>
      <c r="F316" s="114">
        <f t="shared" si="63"/>
        <v>180.4</v>
      </c>
      <c r="G316" s="114">
        <f t="shared" si="63"/>
        <v>115.2</v>
      </c>
      <c r="H316" s="114">
        <f t="shared" si="63"/>
        <v>115.2</v>
      </c>
    </row>
    <row r="317" spans="1:8" s="33" customFormat="1" ht="29.25" customHeight="1" x14ac:dyDescent="0.25">
      <c r="A317" s="119" t="s">
        <v>79</v>
      </c>
      <c r="B317" s="113" t="s">
        <v>72</v>
      </c>
      <c r="C317" s="113" t="s">
        <v>203</v>
      </c>
      <c r="D317" s="113" t="s">
        <v>251</v>
      </c>
      <c r="E317" s="113" t="s">
        <v>80</v>
      </c>
      <c r="F317" s="114">
        <v>180.4</v>
      </c>
      <c r="G317" s="114">
        <v>115.2</v>
      </c>
      <c r="H317" s="114">
        <v>115.2</v>
      </c>
    </row>
    <row r="318" spans="1:8" s="33" customFormat="1" ht="64.5" hidden="1" x14ac:dyDescent="0.25">
      <c r="A318" s="119" t="s">
        <v>154</v>
      </c>
      <c r="B318" s="113" t="s">
        <v>72</v>
      </c>
      <c r="C318" s="113" t="s">
        <v>203</v>
      </c>
      <c r="D318" s="113" t="s">
        <v>155</v>
      </c>
      <c r="E318" s="113" t="s">
        <v>58</v>
      </c>
      <c r="F318" s="114">
        <f t="shared" ref="F318:H321" si="64">F319</f>
        <v>0</v>
      </c>
      <c r="G318" s="114">
        <f t="shared" si="64"/>
        <v>0</v>
      </c>
      <c r="H318" s="114">
        <f t="shared" si="64"/>
        <v>0</v>
      </c>
    </row>
    <row r="319" spans="1:8" s="33" customFormat="1" ht="51.75" hidden="1" x14ac:dyDescent="0.25">
      <c r="A319" s="119" t="s">
        <v>252</v>
      </c>
      <c r="B319" s="113" t="s">
        <v>72</v>
      </c>
      <c r="C319" s="113" t="s">
        <v>203</v>
      </c>
      <c r="D319" s="113" t="s">
        <v>253</v>
      </c>
      <c r="E319" s="113" t="s">
        <v>58</v>
      </c>
      <c r="F319" s="114">
        <f t="shared" si="64"/>
        <v>0</v>
      </c>
      <c r="G319" s="114">
        <f t="shared" si="64"/>
        <v>0</v>
      </c>
      <c r="H319" s="114">
        <f t="shared" si="64"/>
        <v>0</v>
      </c>
    </row>
    <row r="320" spans="1:8" s="33" customFormat="1" ht="15" hidden="1" x14ac:dyDescent="0.25">
      <c r="A320" s="119" t="s">
        <v>136</v>
      </c>
      <c r="B320" s="113" t="s">
        <v>72</v>
      </c>
      <c r="C320" s="113" t="s">
        <v>203</v>
      </c>
      <c r="D320" s="113" t="s">
        <v>254</v>
      </c>
      <c r="E320" s="113" t="s">
        <v>58</v>
      </c>
      <c r="F320" s="114">
        <f t="shared" si="64"/>
        <v>0</v>
      </c>
      <c r="G320" s="114">
        <f t="shared" si="64"/>
        <v>0</v>
      </c>
      <c r="H320" s="114">
        <f t="shared" si="64"/>
        <v>0</v>
      </c>
    </row>
    <row r="321" spans="1:8" s="33" customFormat="1" ht="26.25" hidden="1" x14ac:dyDescent="0.25">
      <c r="A321" s="119" t="s">
        <v>77</v>
      </c>
      <c r="B321" s="113" t="s">
        <v>72</v>
      </c>
      <c r="C321" s="113" t="s">
        <v>203</v>
      </c>
      <c r="D321" s="113" t="s">
        <v>254</v>
      </c>
      <c r="E321" s="113" t="s">
        <v>78</v>
      </c>
      <c r="F321" s="114">
        <f t="shared" si="64"/>
        <v>0</v>
      </c>
      <c r="G321" s="114">
        <f t="shared" si="64"/>
        <v>0</v>
      </c>
      <c r="H321" s="114">
        <f t="shared" si="64"/>
        <v>0</v>
      </c>
    </row>
    <row r="322" spans="1:8" s="33" customFormat="1" ht="39" hidden="1" x14ac:dyDescent="0.25">
      <c r="A322" s="119" t="s">
        <v>79</v>
      </c>
      <c r="B322" s="113" t="s">
        <v>72</v>
      </c>
      <c r="C322" s="113" t="s">
        <v>203</v>
      </c>
      <c r="D322" s="113" t="s">
        <v>254</v>
      </c>
      <c r="E322" s="113" t="s">
        <v>80</v>
      </c>
      <c r="F322" s="114"/>
      <c r="G322" s="114"/>
      <c r="H322" s="114"/>
    </row>
    <row r="323" spans="1:8" s="33" customFormat="1" ht="39" customHeight="1" x14ac:dyDescent="0.25">
      <c r="A323" s="119" t="s">
        <v>722</v>
      </c>
      <c r="B323" s="113" t="s">
        <v>72</v>
      </c>
      <c r="C323" s="113" t="s">
        <v>203</v>
      </c>
      <c r="D323" s="113" t="s">
        <v>166</v>
      </c>
      <c r="E323" s="113" t="s">
        <v>58</v>
      </c>
      <c r="F323" s="114">
        <f t="shared" ref="F323:H326" si="65">F324</f>
        <v>50</v>
      </c>
      <c r="G323" s="114">
        <f t="shared" si="65"/>
        <v>119.9</v>
      </c>
      <c r="H323" s="114">
        <f t="shared" si="65"/>
        <v>99.9</v>
      </c>
    </row>
    <row r="324" spans="1:8" s="33" customFormat="1" ht="26.25" x14ac:dyDescent="0.25">
      <c r="A324" s="119" t="s">
        <v>175</v>
      </c>
      <c r="B324" s="113" t="s">
        <v>72</v>
      </c>
      <c r="C324" s="113" t="s">
        <v>203</v>
      </c>
      <c r="D324" s="113" t="s">
        <v>176</v>
      </c>
      <c r="E324" s="113" t="s">
        <v>58</v>
      </c>
      <c r="F324" s="114">
        <f t="shared" si="65"/>
        <v>50</v>
      </c>
      <c r="G324" s="114">
        <f t="shared" si="65"/>
        <v>119.9</v>
      </c>
      <c r="H324" s="114">
        <f t="shared" si="65"/>
        <v>99.9</v>
      </c>
    </row>
    <row r="325" spans="1:8" s="33" customFormat="1" ht="15" x14ac:dyDescent="0.25">
      <c r="A325" s="119" t="s">
        <v>136</v>
      </c>
      <c r="B325" s="113" t="s">
        <v>72</v>
      </c>
      <c r="C325" s="113" t="s">
        <v>203</v>
      </c>
      <c r="D325" s="113" t="s">
        <v>177</v>
      </c>
      <c r="E325" s="113" t="s">
        <v>58</v>
      </c>
      <c r="F325" s="114">
        <f t="shared" si="65"/>
        <v>50</v>
      </c>
      <c r="G325" s="114">
        <f t="shared" si="65"/>
        <v>119.9</v>
      </c>
      <c r="H325" s="114">
        <f t="shared" si="65"/>
        <v>99.9</v>
      </c>
    </row>
    <row r="326" spans="1:8" s="33" customFormat="1" ht="26.25" x14ac:dyDescent="0.25">
      <c r="A326" s="119" t="s">
        <v>77</v>
      </c>
      <c r="B326" s="113" t="s">
        <v>72</v>
      </c>
      <c r="C326" s="113" t="s">
        <v>203</v>
      </c>
      <c r="D326" s="113" t="s">
        <v>177</v>
      </c>
      <c r="E326" s="113" t="s">
        <v>78</v>
      </c>
      <c r="F326" s="114">
        <f t="shared" si="65"/>
        <v>50</v>
      </c>
      <c r="G326" s="114">
        <f t="shared" si="65"/>
        <v>119.9</v>
      </c>
      <c r="H326" s="114">
        <f t="shared" si="65"/>
        <v>99.9</v>
      </c>
    </row>
    <row r="327" spans="1:8" s="33" customFormat="1" ht="33" customHeight="1" x14ac:dyDescent="0.25">
      <c r="A327" s="119" t="s">
        <v>79</v>
      </c>
      <c r="B327" s="113" t="s">
        <v>72</v>
      </c>
      <c r="C327" s="113" t="s">
        <v>203</v>
      </c>
      <c r="D327" s="113" t="s">
        <v>177</v>
      </c>
      <c r="E327" s="113" t="s">
        <v>80</v>
      </c>
      <c r="F327" s="114">
        <v>50</v>
      </c>
      <c r="G327" s="114">
        <v>119.9</v>
      </c>
      <c r="H327" s="114">
        <v>99.9</v>
      </c>
    </row>
    <row r="328" spans="1:8" s="33" customFormat="1" ht="15" x14ac:dyDescent="0.25">
      <c r="A328" s="119" t="s">
        <v>255</v>
      </c>
      <c r="B328" s="113" t="s">
        <v>72</v>
      </c>
      <c r="C328" s="113" t="s">
        <v>256</v>
      </c>
      <c r="D328" s="113" t="s">
        <v>57</v>
      </c>
      <c r="E328" s="113" t="s">
        <v>58</v>
      </c>
      <c r="F328" s="114">
        <f>F335+F348+F329</f>
        <v>200</v>
      </c>
      <c r="G328" s="114">
        <f>G335+G348+G329</f>
        <v>200</v>
      </c>
      <c r="H328" s="114">
        <f>H335+H348+H329</f>
        <v>160</v>
      </c>
    </row>
    <row r="329" spans="1:8" s="33" customFormat="1" ht="39" hidden="1" x14ac:dyDescent="0.25">
      <c r="A329" s="119" t="s">
        <v>237</v>
      </c>
      <c r="B329" s="113" t="s">
        <v>72</v>
      </c>
      <c r="C329" s="113" t="s">
        <v>256</v>
      </c>
      <c r="D329" s="113" t="s">
        <v>238</v>
      </c>
      <c r="E329" s="113" t="s">
        <v>58</v>
      </c>
      <c r="F329" s="114">
        <f t="shared" ref="F329:H332" si="66">F330</f>
        <v>0</v>
      </c>
      <c r="G329" s="114">
        <f t="shared" si="66"/>
        <v>0</v>
      </c>
      <c r="H329" s="114">
        <f t="shared" si="66"/>
        <v>0</v>
      </c>
    </row>
    <row r="330" spans="1:8" s="33" customFormat="1" ht="51.75" hidden="1" x14ac:dyDescent="0.25">
      <c r="A330" s="119" t="s">
        <v>242</v>
      </c>
      <c r="B330" s="113" t="s">
        <v>72</v>
      </c>
      <c r="C330" s="113" t="s">
        <v>256</v>
      </c>
      <c r="D330" s="113" t="s">
        <v>243</v>
      </c>
      <c r="E330" s="113" t="s">
        <v>58</v>
      </c>
      <c r="F330" s="114">
        <f t="shared" si="66"/>
        <v>0</v>
      </c>
      <c r="G330" s="114">
        <f t="shared" si="66"/>
        <v>0</v>
      </c>
      <c r="H330" s="114">
        <f t="shared" si="66"/>
        <v>0</v>
      </c>
    </row>
    <row r="331" spans="1:8" s="33" customFormat="1" ht="15" hidden="1" x14ac:dyDescent="0.25">
      <c r="A331" s="119" t="s">
        <v>136</v>
      </c>
      <c r="B331" s="113" t="s">
        <v>72</v>
      </c>
      <c r="C331" s="113" t="s">
        <v>256</v>
      </c>
      <c r="D331" s="113" t="s">
        <v>244</v>
      </c>
      <c r="E331" s="113" t="s">
        <v>58</v>
      </c>
      <c r="F331" s="114">
        <f t="shared" si="66"/>
        <v>0</v>
      </c>
      <c r="G331" s="114">
        <f t="shared" si="66"/>
        <v>0</v>
      </c>
      <c r="H331" s="114">
        <f t="shared" si="66"/>
        <v>0</v>
      </c>
    </row>
    <row r="332" spans="1:8" s="33" customFormat="1" ht="26.25" hidden="1" x14ac:dyDescent="0.25">
      <c r="A332" s="119" t="s">
        <v>77</v>
      </c>
      <c r="B332" s="113" t="s">
        <v>72</v>
      </c>
      <c r="C332" s="113" t="s">
        <v>256</v>
      </c>
      <c r="D332" s="113" t="s">
        <v>244</v>
      </c>
      <c r="E332" s="113" t="s">
        <v>78</v>
      </c>
      <c r="F332" s="114">
        <f t="shared" si="66"/>
        <v>0</v>
      </c>
      <c r="G332" s="114">
        <f t="shared" si="66"/>
        <v>0</v>
      </c>
      <c r="H332" s="114">
        <f t="shared" si="66"/>
        <v>0</v>
      </c>
    </row>
    <row r="333" spans="1:8" s="33" customFormat="1" ht="39" hidden="1" x14ac:dyDescent="0.25">
      <c r="A333" s="119" t="s">
        <v>79</v>
      </c>
      <c r="B333" s="113" t="s">
        <v>72</v>
      </c>
      <c r="C333" s="113" t="s">
        <v>256</v>
      </c>
      <c r="D333" s="113" t="s">
        <v>244</v>
      </c>
      <c r="E333" s="113" t="s">
        <v>80</v>
      </c>
      <c r="F333" s="114">
        <v>0</v>
      </c>
      <c r="G333" s="114">
        <v>0</v>
      </c>
      <c r="H333" s="114">
        <v>0</v>
      </c>
    </row>
    <row r="334" spans="1:8" s="33" customFormat="1" ht="15" hidden="1" x14ac:dyDescent="0.25">
      <c r="A334" s="119"/>
      <c r="B334" s="113"/>
      <c r="C334" s="113"/>
      <c r="D334" s="113"/>
      <c r="E334" s="113"/>
      <c r="F334" s="114"/>
      <c r="G334" s="114"/>
      <c r="H334" s="114"/>
    </row>
    <row r="335" spans="1:8" s="33" customFormat="1" ht="69" customHeight="1" x14ac:dyDescent="0.25">
      <c r="A335" s="119" t="s">
        <v>728</v>
      </c>
      <c r="B335" s="113" t="s">
        <v>72</v>
      </c>
      <c r="C335" s="113" t="s">
        <v>256</v>
      </c>
      <c r="D335" s="113" t="s">
        <v>155</v>
      </c>
      <c r="E335" s="113" t="s">
        <v>58</v>
      </c>
      <c r="F335" s="114">
        <f>F336+F344</f>
        <v>200</v>
      </c>
      <c r="G335" s="114">
        <f>G336+G344</f>
        <v>200</v>
      </c>
      <c r="H335" s="114">
        <f>H336+H344</f>
        <v>160</v>
      </c>
    </row>
    <row r="336" spans="1:8" s="33" customFormat="1" ht="26.25" hidden="1" x14ac:dyDescent="0.25">
      <c r="A336" s="119" t="s">
        <v>257</v>
      </c>
      <c r="B336" s="113" t="s">
        <v>72</v>
      </c>
      <c r="C336" s="113" t="s">
        <v>256</v>
      </c>
      <c r="D336" s="113" t="s">
        <v>258</v>
      </c>
      <c r="E336" s="113" t="s">
        <v>58</v>
      </c>
      <c r="F336" s="114">
        <f t="shared" ref="F336:H338" si="67">F337</f>
        <v>0</v>
      </c>
      <c r="G336" s="114">
        <f t="shared" si="67"/>
        <v>0</v>
      </c>
      <c r="H336" s="114">
        <f t="shared" si="67"/>
        <v>0</v>
      </c>
    </row>
    <row r="337" spans="1:8" s="33" customFormat="1" ht="24.75" hidden="1" customHeight="1" x14ac:dyDescent="0.25">
      <c r="A337" s="119" t="s">
        <v>136</v>
      </c>
      <c r="B337" s="113" t="s">
        <v>72</v>
      </c>
      <c r="C337" s="113" t="s">
        <v>256</v>
      </c>
      <c r="D337" s="113" t="s">
        <v>259</v>
      </c>
      <c r="E337" s="113" t="s">
        <v>58</v>
      </c>
      <c r="F337" s="114">
        <f t="shared" si="67"/>
        <v>0</v>
      </c>
      <c r="G337" s="114">
        <f t="shared" si="67"/>
        <v>0</v>
      </c>
      <c r="H337" s="114">
        <f t="shared" si="67"/>
        <v>0</v>
      </c>
    </row>
    <row r="338" spans="1:8" s="33" customFormat="1" ht="30.75" hidden="1" customHeight="1" x14ac:dyDescent="0.25">
      <c r="A338" s="119" t="s">
        <v>77</v>
      </c>
      <c r="B338" s="113" t="s">
        <v>72</v>
      </c>
      <c r="C338" s="113" t="s">
        <v>256</v>
      </c>
      <c r="D338" s="113" t="s">
        <v>259</v>
      </c>
      <c r="E338" s="113" t="s">
        <v>78</v>
      </c>
      <c r="F338" s="114">
        <f t="shared" si="67"/>
        <v>0</v>
      </c>
      <c r="G338" s="114">
        <f t="shared" si="67"/>
        <v>0</v>
      </c>
      <c r="H338" s="114">
        <f t="shared" si="67"/>
        <v>0</v>
      </c>
    </row>
    <row r="339" spans="1:8" s="33" customFormat="1" ht="30" hidden="1" customHeight="1" x14ac:dyDescent="0.25">
      <c r="A339" s="119" t="s">
        <v>79</v>
      </c>
      <c r="B339" s="113" t="s">
        <v>72</v>
      </c>
      <c r="C339" s="113" t="s">
        <v>256</v>
      </c>
      <c r="D339" s="113" t="s">
        <v>259</v>
      </c>
      <c r="E339" s="113" t="s">
        <v>80</v>
      </c>
      <c r="F339" s="114">
        <f>200-177.9-22.1</f>
        <v>0</v>
      </c>
      <c r="G339" s="114">
        <f>200-177.9-22.1</f>
        <v>0</v>
      </c>
      <c r="H339" s="114">
        <f>200-177.9-22.1</f>
        <v>0</v>
      </c>
    </row>
    <row r="340" spans="1:8" s="33" customFormat="1" ht="41.25" hidden="1" customHeight="1" x14ac:dyDescent="0.25">
      <c r="A340" s="119" t="s">
        <v>260</v>
      </c>
      <c r="B340" s="113" t="s">
        <v>72</v>
      </c>
      <c r="C340" s="113" t="s">
        <v>256</v>
      </c>
      <c r="D340" s="113" t="s">
        <v>261</v>
      </c>
      <c r="E340" s="113" t="s">
        <v>58</v>
      </c>
      <c r="F340" s="114">
        <f t="shared" ref="F340:H342" si="68">F341</f>
        <v>0</v>
      </c>
      <c r="G340" s="114">
        <f t="shared" si="68"/>
        <v>0</v>
      </c>
      <c r="H340" s="114">
        <f t="shared" si="68"/>
        <v>0</v>
      </c>
    </row>
    <row r="341" spans="1:8" s="33" customFormat="1" ht="30" hidden="1" customHeight="1" x14ac:dyDescent="0.25">
      <c r="A341" s="119" t="s">
        <v>136</v>
      </c>
      <c r="B341" s="113" t="s">
        <v>72</v>
      </c>
      <c r="C341" s="113" t="s">
        <v>256</v>
      </c>
      <c r="D341" s="113" t="s">
        <v>262</v>
      </c>
      <c r="E341" s="113" t="s">
        <v>58</v>
      </c>
      <c r="F341" s="114">
        <f t="shared" si="68"/>
        <v>0</v>
      </c>
      <c r="G341" s="114">
        <f t="shared" si="68"/>
        <v>0</v>
      </c>
      <c r="H341" s="114">
        <f t="shared" si="68"/>
        <v>0</v>
      </c>
    </row>
    <row r="342" spans="1:8" s="33" customFormat="1" ht="30" hidden="1" customHeight="1" x14ac:dyDescent="0.25">
      <c r="A342" s="119" t="s">
        <v>77</v>
      </c>
      <c r="B342" s="113" t="s">
        <v>72</v>
      </c>
      <c r="C342" s="113" t="s">
        <v>256</v>
      </c>
      <c r="D342" s="113" t="s">
        <v>262</v>
      </c>
      <c r="E342" s="113" t="s">
        <v>78</v>
      </c>
      <c r="F342" s="114">
        <f t="shared" si="68"/>
        <v>0</v>
      </c>
      <c r="G342" s="114">
        <f t="shared" si="68"/>
        <v>0</v>
      </c>
      <c r="H342" s="114">
        <f t="shared" si="68"/>
        <v>0</v>
      </c>
    </row>
    <row r="343" spans="1:8" s="33" customFormat="1" ht="35.25" hidden="1" customHeight="1" x14ac:dyDescent="0.25">
      <c r="A343" s="119" t="s">
        <v>79</v>
      </c>
      <c r="B343" s="113" t="s">
        <v>72</v>
      </c>
      <c r="C343" s="113" t="s">
        <v>256</v>
      </c>
      <c r="D343" s="113" t="s">
        <v>262</v>
      </c>
      <c r="E343" s="113" t="s">
        <v>80</v>
      </c>
      <c r="F343" s="114"/>
      <c r="G343" s="114"/>
      <c r="H343" s="114"/>
    </row>
    <row r="344" spans="1:8" s="33" customFormat="1" ht="58.5" customHeight="1" x14ac:dyDescent="0.25">
      <c r="A344" s="119" t="s">
        <v>263</v>
      </c>
      <c r="B344" s="113" t="s">
        <v>72</v>
      </c>
      <c r="C344" s="113" t="s">
        <v>256</v>
      </c>
      <c r="D344" s="113" t="s">
        <v>264</v>
      </c>
      <c r="E344" s="113" t="s">
        <v>58</v>
      </c>
      <c r="F344" s="114">
        <f t="shared" ref="F344:H346" si="69">F345</f>
        <v>200</v>
      </c>
      <c r="G344" s="114">
        <f t="shared" si="69"/>
        <v>200</v>
      </c>
      <c r="H344" s="114">
        <f t="shared" si="69"/>
        <v>160</v>
      </c>
    </row>
    <row r="345" spans="1:8" s="33" customFormat="1" ht="18.75" customHeight="1" x14ac:dyDescent="0.25">
      <c r="A345" s="119" t="s">
        <v>136</v>
      </c>
      <c r="B345" s="113" t="s">
        <v>72</v>
      </c>
      <c r="C345" s="113" t="s">
        <v>256</v>
      </c>
      <c r="D345" s="113" t="s">
        <v>265</v>
      </c>
      <c r="E345" s="113" t="s">
        <v>58</v>
      </c>
      <c r="F345" s="114">
        <f t="shared" si="69"/>
        <v>200</v>
      </c>
      <c r="G345" s="114">
        <f t="shared" si="69"/>
        <v>200</v>
      </c>
      <c r="H345" s="114">
        <f t="shared" si="69"/>
        <v>160</v>
      </c>
    </row>
    <row r="346" spans="1:8" s="33" customFormat="1" ht="30" customHeight="1" x14ac:dyDescent="0.25">
      <c r="A346" s="119" t="s">
        <v>77</v>
      </c>
      <c r="B346" s="113" t="s">
        <v>72</v>
      </c>
      <c r="C346" s="113" t="s">
        <v>256</v>
      </c>
      <c r="D346" s="113" t="s">
        <v>265</v>
      </c>
      <c r="E346" s="113" t="s">
        <v>78</v>
      </c>
      <c r="F346" s="114">
        <f t="shared" si="69"/>
        <v>200</v>
      </c>
      <c r="G346" s="114">
        <f t="shared" si="69"/>
        <v>200</v>
      </c>
      <c r="H346" s="114">
        <f t="shared" si="69"/>
        <v>160</v>
      </c>
    </row>
    <row r="347" spans="1:8" s="33" customFormat="1" ht="30" customHeight="1" x14ac:dyDescent="0.25">
      <c r="A347" s="119" t="s">
        <v>79</v>
      </c>
      <c r="B347" s="113" t="s">
        <v>72</v>
      </c>
      <c r="C347" s="113" t="s">
        <v>256</v>
      </c>
      <c r="D347" s="113" t="s">
        <v>265</v>
      </c>
      <c r="E347" s="113" t="s">
        <v>80</v>
      </c>
      <c r="F347" s="114">
        <v>200</v>
      </c>
      <c r="G347" s="114">
        <v>200</v>
      </c>
      <c r="H347" s="114">
        <v>160</v>
      </c>
    </row>
    <row r="348" spans="1:8" s="33" customFormat="1" ht="31.5" hidden="1" customHeight="1" x14ac:dyDescent="0.25">
      <c r="A348" s="119" t="s">
        <v>266</v>
      </c>
      <c r="B348" s="113" t="s">
        <v>72</v>
      </c>
      <c r="C348" s="113" t="s">
        <v>256</v>
      </c>
      <c r="D348" s="113" t="s">
        <v>267</v>
      </c>
      <c r="E348" s="113" t="s">
        <v>58</v>
      </c>
      <c r="F348" s="114">
        <f t="shared" ref="F348:H351" si="70">F349</f>
        <v>0</v>
      </c>
      <c r="G348" s="114">
        <f t="shared" si="70"/>
        <v>0</v>
      </c>
      <c r="H348" s="114">
        <f t="shared" si="70"/>
        <v>0</v>
      </c>
    </row>
    <row r="349" spans="1:8" s="33" customFormat="1" ht="40.5" hidden="1" customHeight="1" x14ac:dyDescent="0.25">
      <c r="A349" s="119" t="s">
        <v>268</v>
      </c>
      <c r="B349" s="113" t="s">
        <v>72</v>
      </c>
      <c r="C349" s="113" t="s">
        <v>256</v>
      </c>
      <c r="D349" s="113" t="s">
        <v>269</v>
      </c>
      <c r="E349" s="113" t="s">
        <v>58</v>
      </c>
      <c r="F349" s="114">
        <f t="shared" si="70"/>
        <v>0</v>
      </c>
      <c r="G349" s="114">
        <f t="shared" si="70"/>
        <v>0</v>
      </c>
      <c r="H349" s="114">
        <f t="shared" si="70"/>
        <v>0</v>
      </c>
    </row>
    <row r="350" spans="1:8" s="33" customFormat="1" ht="30.75" hidden="1" customHeight="1" x14ac:dyDescent="0.25">
      <c r="A350" s="119" t="s">
        <v>270</v>
      </c>
      <c r="B350" s="113" t="s">
        <v>72</v>
      </c>
      <c r="C350" s="113" t="s">
        <v>256</v>
      </c>
      <c r="D350" s="113" t="s">
        <v>271</v>
      </c>
      <c r="E350" s="113" t="s">
        <v>58</v>
      </c>
      <c r="F350" s="114">
        <f t="shared" si="70"/>
        <v>0</v>
      </c>
      <c r="G350" s="114">
        <f t="shared" si="70"/>
        <v>0</v>
      </c>
      <c r="H350" s="114">
        <f t="shared" si="70"/>
        <v>0</v>
      </c>
    </row>
    <row r="351" spans="1:8" s="33" customFormat="1" ht="18" hidden="1" customHeight="1" x14ac:dyDescent="0.25">
      <c r="A351" s="119" t="s">
        <v>81</v>
      </c>
      <c r="B351" s="113" t="s">
        <v>72</v>
      </c>
      <c r="C351" s="113" t="s">
        <v>256</v>
      </c>
      <c r="D351" s="113" t="s">
        <v>271</v>
      </c>
      <c r="E351" s="113" t="s">
        <v>82</v>
      </c>
      <c r="F351" s="114">
        <f t="shared" si="70"/>
        <v>0</v>
      </c>
      <c r="G351" s="114">
        <f t="shared" si="70"/>
        <v>0</v>
      </c>
      <c r="H351" s="114">
        <f t="shared" si="70"/>
        <v>0</v>
      </c>
    </row>
    <row r="352" spans="1:8" s="33" customFormat="1" ht="24.75" hidden="1" customHeight="1" x14ac:dyDescent="0.25">
      <c r="A352" s="119" t="s">
        <v>272</v>
      </c>
      <c r="B352" s="113" t="s">
        <v>72</v>
      </c>
      <c r="C352" s="113" t="s">
        <v>256</v>
      </c>
      <c r="D352" s="113" t="s">
        <v>271</v>
      </c>
      <c r="E352" s="113" t="s">
        <v>273</v>
      </c>
      <c r="F352" s="114">
        <v>0</v>
      </c>
      <c r="G352" s="114">
        <v>0</v>
      </c>
      <c r="H352" s="114">
        <v>0</v>
      </c>
    </row>
    <row r="353" spans="1:8" s="33" customFormat="1" ht="28.5" hidden="1" customHeight="1" x14ac:dyDescent="0.25">
      <c r="A353" s="119" t="s">
        <v>274</v>
      </c>
      <c r="B353" s="113" t="s">
        <v>72</v>
      </c>
      <c r="C353" s="113" t="s">
        <v>256</v>
      </c>
      <c r="D353" s="113" t="s">
        <v>275</v>
      </c>
      <c r="E353" s="113" t="s">
        <v>58</v>
      </c>
      <c r="F353" s="114">
        <f>F354</f>
        <v>0</v>
      </c>
      <c r="G353" s="114">
        <f>G354</f>
        <v>0</v>
      </c>
      <c r="H353" s="114">
        <f>H354</f>
        <v>0</v>
      </c>
    </row>
    <row r="354" spans="1:8" s="33" customFormat="1" ht="28.5" hidden="1" customHeight="1" x14ac:dyDescent="0.25">
      <c r="A354" s="119" t="s">
        <v>272</v>
      </c>
      <c r="B354" s="113" t="s">
        <v>72</v>
      </c>
      <c r="C354" s="113" t="s">
        <v>256</v>
      </c>
      <c r="D354" s="113" t="s">
        <v>275</v>
      </c>
      <c r="E354" s="113" t="s">
        <v>273</v>
      </c>
      <c r="F354" s="114"/>
      <c r="G354" s="114"/>
      <c r="H354" s="114"/>
    </row>
    <row r="355" spans="1:8" s="33" customFormat="1" ht="28.5" hidden="1" customHeight="1" x14ac:dyDescent="0.25">
      <c r="A355" s="119" t="s">
        <v>276</v>
      </c>
      <c r="B355" s="113" t="s">
        <v>72</v>
      </c>
      <c r="C355" s="113" t="s">
        <v>256</v>
      </c>
      <c r="D355" s="113" t="s">
        <v>277</v>
      </c>
      <c r="E355" s="113" t="s">
        <v>58</v>
      </c>
      <c r="F355" s="114">
        <f>F356</f>
        <v>0</v>
      </c>
      <c r="G355" s="114">
        <f>G356</f>
        <v>0</v>
      </c>
      <c r="H355" s="114">
        <f>H356</f>
        <v>0</v>
      </c>
    </row>
    <row r="356" spans="1:8" s="33" customFormat="1" ht="28.5" hidden="1" customHeight="1" x14ac:dyDescent="0.25">
      <c r="A356" s="119" t="s">
        <v>272</v>
      </c>
      <c r="B356" s="113" t="s">
        <v>72</v>
      </c>
      <c r="C356" s="113" t="s">
        <v>256</v>
      </c>
      <c r="D356" s="113" t="s">
        <v>277</v>
      </c>
      <c r="E356" s="113" t="s">
        <v>273</v>
      </c>
      <c r="F356" s="114"/>
      <c r="G356" s="114"/>
      <c r="H356" s="114"/>
    </row>
    <row r="357" spans="1:8" s="33" customFormat="1" ht="15" x14ac:dyDescent="0.25">
      <c r="A357" s="119" t="s">
        <v>278</v>
      </c>
      <c r="B357" s="113" t="s">
        <v>102</v>
      </c>
      <c r="C357" s="113" t="s">
        <v>56</v>
      </c>
      <c r="D357" s="113" t="s">
        <v>57</v>
      </c>
      <c r="E357" s="113" t="s">
        <v>58</v>
      </c>
      <c r="F357" s="114">
        <f>F358+F385+F465</f>
        <v>4734.7000000000007</v>
      </c>
      <c r="G357" s="114">
        <f>G358+G385+G465</f>
        <v>4694.1000000000004</v>
      </c>
      <c r="H357" s="114">
        <f>H358+H385+H465</f>
        <v>3787.8999999999996</v>
      </c>
    </row>
    <row r="358" spans="1:8" s="33" customFormat="1" ht="15" x14ac:dyDescent="0.25">
      <c r="A358" s="119" t="s">
        <v>279</v>
      </c>
      <c r="B358" s="113" t="s">
        <v>102</v>
      </c>
      <c r="C358" s="113" t="s">
        <v>55</v>
      </c>
      <c r="D358" s="113" t="s">
        <v>57</v>
      </c>
      <c r="E358" s="113" t="s">
        <v>58</v>
      </c>
      <c r="F358" s="114">
        <f>F359+F380</f>
        <v>563.1</v>
      </c>
      <c r="G358" s="114">
        <f>G359+G380</f>
        <v>438.9</v>
      </c>
      <c r="H358" s="114">
        <f>H359+H380</f>
        <v>438.9</v>
      </c>
    </row>
    <row r="359" spans="1:8" s="33" customFormat="1" ht="64.5" x14ac:dyDescent="0.25">
      <c r="A359" s="119" t="s">
        <v>728</v>
      </c>
      <c r="B359" s="113" t="s">
        <v>102</v>
      </c>
      <c r="C359" s="113" t="s">
        <v>55</v>
      </c>
      <c r="D359" s="113" t="s">
        <v>155</v>
      </c>
      <c r="E359" s="113" t="s">
        <v>58</v>
      </c>
      <c r="F359" s="114">
        <f>F360+F364+F376</f>
        <v>272.3</v>
      </c>
      <c r="G359" s="114">
        <f>G360+G364+G376</f>
        <v>272.3</v>
      </c>
      <c r="H359" s="114">
        <f>H360+H364+H376</f>
        <v>272.3</v>
      </c>
    </row>
    <row r="360" spans="1:8" s="33" customFormat="1" ht="64.5" x14ac:dyDescent="0.25">
      <c r="A360" s="119" t="s">
        <v>280</v>
      </c>
      <c r="B360" s="113" t="s">
        <v>102</v>
      </c>
      <c r="C360" s="113" t="s">
        <v>55</v>
      </c>
      <c r="D360" s="113" t="s">
        <v>281</v>
      </c>
      <c r="E360" s="113" t="s">
        <v>58</v>
      </c>
      <c r="F360" s="114">
        <f t="shared" ref="F360:H362" si="71">F361</f>
        <v>272.3</v>
      </c>
      <c r="G360" s="114">
        <f t="shared" si="71"/>
        <v>272.3</v>
      </c>
      <c r="H360" s="114">
        <f t="shared" si="71"/>
        <v>272.3</v>
      </c>
    </row>
    <row r="361" spans="1:8" s="33" customFormat="1" ht="15" x14ac:dyDescent="0.25">
      <c r="A361" s="119" t="s">
        <v>136</v>
      </c>
      <c r="B361" s="113" t="s">
        <v>102</v>
      </c>
      <c r="C361" s="113" t="s">
        <v>55</v>
      </c>
      <c r="D361" s="113" t="s">
        <v>282</v>
      </c>
      <c r="E361" s="113" t="s">
        <v>58</v>
      </c>
      <c r="F361" s="114">
        <f t="shared" si="71"/>
        <v>272.3</v>
      </c>
      <c r="G361" s="114">
        <f t="shared" si="71"/>
        <v>272.3</v>
      </c>
      <c r="H361" s="114">
        <f t="shared" si="71"/>
        <v>272.3</v>
      </c>
    </row>
    <row r="362" spans="1:8" s="33" customFormat="1" ht="26.25" x14ac:dyDescent="0.25">
      <c r="A362" s="119" t="s">
        <v>77</v>
      </c>
      <c r="B362" s="113" t="s">
        <v>102</v>
      </c>
      <c r="C362" s="113" t="s">
        <v>55</v>
      </c>
      <c r="D362" s="113" t="s">
        <v>282</v>
      </c>
      <c r="E362" s="113" t="s">
        <v>78</v>
      </c>
      <c r="F362" s="114">
        <f t="shared" si="71"/>
        <v>272.3</v>
      </c>
      <c r="G362" s="114">
        <f t="shared" si="71"/>
        <v>272.3</v>
      </c>
      <c r="H362" s="114">
        <f t="shared" si="71"/>
        <v>272.3</v>
      </c>
    </row>
    <row r="363" spans="1:8" s="33" customFormat="1" ht="27.75" customHeight="1" x14ac:dyDescent="0.25">
      <c r="A363" s="119" t="s">
        <v>79</v>
      </c>
      <c r="B363" s="113" t="s">
        <v>102</v>
      </c>
      <c r="C363" s="113" t="s">
        <v>55</v>
      </c>
      <c r="D363" s="113" t="s">
        <v>282</v>
      </c>
      <c r="E363" s="113" t="s">
        <v>80</v>
      </c>
      <c r="F363" s="114">
        <v>272.3</v>
      </c>
      <c r="G363" s="114">
        <v>272.3</v>
      </c>
      <c r="H363" s="114">
        <v>272.3</v>
      </c>
    </row>
    <row r="364" spans="1:8" s="33" customFormat="1" ht="51.75" hidden="1" x14ac:dyDescent="0.25">
      <c r="A364" s="119" t="s">
        <v>283</v>
      </c>
      <c r="B364" s="113" t="s">
        <v>102</v>
      </c>
      <c r="C364" s="113" t="s">
        <v>55</v>
      </c>
      <c r="D364" s="113" t="s">
        <v>284</v>
      </c>
      <c r="E364" s="113" t="s">
        <v>58</v>
      </c>
      <c r="F364" s="114">
        <f>F365</f>
        <v>0</v>
      </c>
      <c r="G364" s="114">
        <f>G365</f>
        <v>0</v>
      </c>
      <c r="H364" s="114">
        <f>H365</f>
        <v>0</v>
      </c>
    </row>
    <row r="365" spans="1:8" s="33" customFormat="1" ht="15" hidden="1" x14ac:dyDescent="0.25">
      <c r="A365" s="119" t="s">
        <v>136</v>
      </c>
      <c r="B365" s="113" t="s">
        <v>102</v>
      </c>
      <c r="C365" s="113" t="s">
        <v>55</v>
      </c>
      <c r="D365" s="113" t="s">
        <v>285</v>
      </c>
      <c r="E365" s="113" t="s">
        <v>58</v>
      </c>
      <c r="F365" s="114">
        <f>F366+F368</f>
        <v>0</v>
      </c>
      <c r="G365" s="114">
        <f>G366+G368</f>
        <v>0</v>
      </c>
      <c r="H365" s="114">
        <f>H366+H368</f>
        <v>0</v>
      </c>
    </row>
    <row r="366" spans="1:8" s="33" customFormat="1" ht="26.25" hidden="1" x14ac:dyDescent="0.25">
      <c r="A366" s="119" t="s">
        <v>77</v>
      </c>
      <c r="B366" s="113" t="s">
        <v>102</v>
      </c>
      <c r="C366" s="113" t="s">
        <v>55</v>
      </c>
      <c r="D366" s="113" t="s">
        <v>285</v>
      </c>
      <c r="E366" s="113" t="s">
        <v>78</v>
      </c>
      <c r="F366" s="114">
        <f>F367</f>
        <v>0</v>
      </c>
      <c r="G366" s="114">
        <f>G367</f>
        <v>0</v>
      </c>
      <c r="H366" s="114">
        <f>H367</f>
        <v>0</v>
      </c>
    </row>
    <row r="367" spans="1:8" s="33" customFormat="1" ht="39" hidden="1" x14ac:dyDescent="0.25">
      <c r="A367" s="119" t="s">
        <v>79</v>
      </c>
      <c r="B367" s="113" t="s">
        <v>102</v>
      </c>
      <c r="C367" s="113" t="s">
        <v>55</v>
      </c>
      <c r="D367" s="113" t="s">
        <v>285</v>
      </c>
      <c r="E367" s="113" t="s">
        <v>80</v>
      </c>
      <c r="F367" s="114">
        <f>15.3+29.5-44.8</f>
        <v>0</v>
      </c>
      <c r="G367" s="114">
        <f>15.3+29.5-44.8</f>
        <v>0</v>
      </c>
      <c r="H367" s="114">
        <f>15.3+29.5-44.8</f>
        <v>0</v>
      </c>
    </row>
    <row r="368" spans="1:8" s="33" customFormat="1" ht="39" hidden="1" x14ac:dyDescent="0.25">
      <c r="A368" s="119" t="s">
        <v>181</v>
      </c>
      <c r="B368" s="113" t="s">
        <v>102</v>
      </c>
      <c r="C368" s="113" t="s">
        <v>55</v>
      </c>
      <c r="D368" s="113" t="s">
        <v>285</v>
      </c>
      <c r="E368" s="113" t="s">
        <v>182</v>
      </c>
      <c r="F368" s="114">
        <f>F369</f>
        <v>0</v>
      </c>
      <c r="G368" s="114">
        <f>G369</f>
        <v>0</v>
      </c>
      <c r="H368" s="114">
        <f>H369</f>
        <v>0</v>
      </c>
    </row>
    <row r="369" spans="1:8" s="33" customFormat="1" ht="15" hidden="1" x14ac:dyDescent="0.25">
      <c r="A369" s="119" t="s">
        <v>183</v>
      </c>
      <c r="B369" s="113" t="s">
        <v>102</v>
      </c>
      <c r="C369" s="113" t="s">
        <v>55</v>
      </c>
      <c r="D369" s="113" t="s">
        <v>285</v>
      </c>
      <c r="E369" s="113" t="s">
        <v>184</v>
      </c>
      <c r="F369" s="114">
        <v>0</v>
      </c>
      <c r="G369" s="114">
        <v>0</v>
      </c>
      <c r="H369" s="114">
        <v>0</v>
      </c>
    </row>
    <row r="370" spans="1:8" s="33" customFormat="1" ht="15" hidden="1" x14ac:dyDescent="0.25">
      <c r="A370" s="119" t="s">
        <v>81</v>
      </c>
      <c r="B370" s="113" t="s">
        <v>102</v>
      </c>
      <c r="C370" s="113" t="s">
        <v>55</v>
      </c>
      <c r="D370" s="113" t="s">
        <v>155</v>
      </c>
      <c r="E370" s="113" t="s">
        <v>82</v>
      </c>
      <c r="F370" s="114">
        <f>F371</f>
        <v>0</v>
      </c>
      <c r="G370" s="114">
        <f>G371</f>
        <v>0</v>
      </c>
      <c r="H370" s="114">
        <f>H371</f>
        <v>0</v>
      </c>
    </row>
    <row r="371" spans="1:8" s="33" customFormat="1" ht="16.5" hidden="1" customHeight="1" x14ac:dyDescent="0.25">
      <c r="A371" s="119" t="s">
        <v>83</v>
      </c>
      <c r="B371" s="113" t="s">
        <v>102</v>
      </c>
      <c r="C371" s="113" t="s">
        <v>55</v>
      </c>
      <c r="D371" s="113" t="s">
        <v>155</v>
      </c>
      <c r="E371" s="113" t="s">
        <v>84</v>
      </c>
      <c r="F371" s="114">
        <v>0</v>
      </c>
      <c r="G371" s="114">
        <v>0</v>
      </c>
      <c r="H371" s="114">
        <v>0</v>
      </c>
    </row>
    <row r="372" spans="1:8" s="33" customFormat="1" ht="27" hidden="1" customHeight="1" x14ac:dyDescent="0.25">
      <c r="A372" s="119" t="s">
        <v>286</v>
      </c>
      <c r="B372" s="113" t="s">
        <v>102</v>
      </c>
      <c r="C372" s="113" t="s">
        <v>55</v>
      </c>
      <c r="D372" s="113" t="s">
        <v>287</v>
      </c>
      <c r="E372" s="113" t="s">
        <v>58</v>
      </c>
      <c r="F372" s="114">
        <f t="shared" ref="F372:H374" si="72">F373</f>
        <v>0</v>
      </c>
      <c r="G372" s="114">
        <f t="shared" si="72"/>
        <v>0</v>
      </c>
      <c r="H372" s="114">
        <f t="shared" si="72"/>
        <v>0</v>
      </c>
    </row>
    <row r="373" spans="1:8" s="33" customFormat="1" ht="16.5" hidden="1" customHeight="1" x14ac:dyDescent="0.25">
      <c r="A373" s="119" t="s">
        <v>136</v>
      </c>
      <c r="B373" s="113" t="s">
        <v>102</v>
      </c>
      <c r="C373" s="113" t="s">
        <v>55</v>
      </c>
      <c r="D373" s="113" t="s">
        <v>288</v>
      </c>
      <c r="E373" s="113" t="s">
        <v>58</v>
      </c>
      <c r="F373" s="114">
        <f t="shared" si="72"/>
        <v>0</v>
      </c>
      <c r="G373" s="114">
        <f t="shared" si="72"/>
        <v>0</v>
      </c>
      <c r="H373" s="114">
        <f t="shared" si="72"/>
        <v>0</v>
      </c>
    </row>
    <row r="374" spans="1:8" s="33" customFormat="1" ht="27" hidden="1" customHeight="1" x14ac:dyDescent="0.25">
      <c r="A374" s="119" t="s">
        <v>77</v>
      </c>
      <c r="B374" s="113" t="s">
        <v>102</v>
      </c>
      <c r="C374" s="113" t="s">
        <v>55</v>
      </c>
      <c r="D374" s="113" t="s">
        <v>288</v>
      </c>
      <c r="E374" s="113" t="s">
        <v>78</v>
      </c>
      <c r="F374" s="114">
        <f t="shared" si="72"/>
        <v>0</v>
      </c>
      <c r="G374" s="114">
        <f t="shared" si="72"/>
        <v>0</v>
      </c>
      <c r="H374" s="114">
        <f t="shared" si="72"/>
        <v>0</v>
      </c>
    </row>
    <row r="375" spans="1:8" s="33" customFormat="1" ht="27" hidden="1" customHeight="1" x14ac:dyDescent="0.25">
      <c r="A375" s="119" t="s">
        <v>79</v>
      </c>
      <c r="B375" s="113" t="s">
        <v>102</v>
      </c>
      <c r="C375" s="113" t="s">
        <v>55</v>
      </c>
      <c r="D375" s="113" t="s">
        <v>288</v>
      </c>
      <c r="E375" s="113" t="s">
        <v>80</v>
      </c>
      <c r="F375" s="114"/>
      <c r="G375" s="114"/>
      <c r="H375" s="114"/>
    </row>
    <row r="376" spans="1:8" s="33" customFormat="1" ht="41.25" hidden="1" customHeight="1" x14ac:dyDescent="0.25">
      <c r="A376" s="119" t="s">
        <v>289</v>
      </c>
      <c r="B376" s="113" t="s">
        <v>102</v>
      </c>
      <c r="C376" s="113" t="s">
        <v>55</v>
      </c>
      <c r="D376" s="113" t="s">
        <v>290</v>
      </c>
      <c r="E376" s="113" t="s">
        <v>58</v>
      </c>
      <c r="F376" s="114">
        <f t="shared" ref="F376:H378" si="73">F377</f>
        <v>0</v>
      </c>
      <c r="G376" s="114">
        <f t="shared" si="73"/>
        <v>0</v>
      </c>
      <c r="H376" s="114">
        <f t="shared" si="73"/>
        <v>0</v>
      </c>
    </row>
    <row r="377" spans="1:8" s="33" customFormat="1" ht="18.75" hidden="1" customHeight="1" x14ac:dyDescent="0.25">
      <c r="A377" s="119" t="s">
        <v>136</v>
      </c>
      <c r="B377" s="113" t="s">
        <v>102</v>
      </c>
      <c r="C377" s="113" t="s">
        <v>55</v>
      </c>
      <c r="D377" s="113" t="s">
        <v>291</v>
      </c>
      <c r="E377" s="113" t="s">
        <v>58</v>
      </c>
      <c r="F377" s="114">
        <f t="shared" si="73"/>
        <v>0</v>
      </c>
      <c r="G377" s="114">
        <f t="shared" si="73"/>
        <v>0</v>
      </c>
      <c r="H377" s="114">
        <f t="shared" si="73"/>
        <v>0</v>
      </c>
    </row>
    <row r="378" spans="1:8" s="33" customFormat="1" ht="27" hidden="1" customHeight="1" x14ac:dyDescent="0.25">
      <c r="A378" s="119" t="s">
        <v>77</v>
      </c>
      <c r="B378" s="113" t="s">
        <v>102</v>
      </c>
      <c r="C378" s="113" t="s">
        <v>55</v>
      </c>
      <c r="D378" s="113" t="s">
        <v>291</v>
      </c>
      <c r="E378" s="113" t="s">
        <v>78</v>
      </c>
      <c r="F378" s="114">
        <f t="shared" si="73"/>
        <v>0</v>
      </c>
      <c r="G378" s="114">
        <f t="shared" si="73"/>
        <v>0</v>
      </c>
      <c r="H378" s="114">
        <f t="shared" si="73"/>
        <v>0</v>
      </c>
    </row>
    <row r="379" spans="1:8" s="33" customFormat="1" ht="27" hidden="1" customHeight="1" x14ac:dyDescent="0.25">
      <c r="A379" s="119" t="s">
        <v>79</v>
      </c>
      <c r="B379" s="113" t="s">
        <v>102</v>
      </c>
      <c r="C379" s="113" t="s">
        <v>55</v>
      </c>
      <c r="D379" s="113" t="s">
        <v>291</v>
      </c>
      <c r="E379" s="113" t="s">
        <v>80</v>
      </c>
      <c r="F379" s="114">
        <v>0</v>
      </c>
      <c r="G379" s="114">
        <v>0</v>
      </c>
      <c r="H379" s="114">
        <v>0</v>
      </c>
    </row>
    <row r="380" spans="1:8" s="33" customFormat="1" ht="43.5" customHeight="1" x14ac:dyDescent="0.25">
      <c r="A380" s="119" t="s">
        <v>722</v>
      </c>
      <c r="B380" s="113" t="s">
        <v>102</v>
      </c>
      <c r="C380" s="113" t="s">
        <v>55</v>
      </c>
      <c r="D380" s="113" t="s">
        <v>166</v>
      </c>
      <c r="E380" s="113" t="s">
        <v>58</v>
      </c>
      <c r="F380" s="114">
        <f t="shared" ref="F380:H383" si="74">F381</f>
        <v>290.8</v>
      </c>
      <c r="G380" s="114">
        <f t="shared" si="74"/>
        <v>166.6</v>
      </c>
      <c r="H380" s="114">
        <f t="shared" si="74"/>
        <v>166.6</v>
      </c>
    </row>
    <row r="381" spans="1:8" s="33" customFormat="1" ht="28.5" customHeight="1" x14ac:dyDescent="0.25">
      <c r="A381" s="119" t="s">
        <v>175</v>
      </c>
      <c r="B381" s="113" t="s">
        <v>102</v>
      </c>
      <c r="C381" s="113" t="s">
        <v>55</v>
      </c>
      <c r="D381" s="113" t="s">
        <v>176</v>
      </c>
      <c r="E381" s="113" t="s">
        <v>58</v>
      </c>
      <c r="F381" s="114">
        <f t="shared" si="74"/>
        <v>290.8</v>
      </c>
      <c r="G381" s="114">
        <f t="shared" si="74"/>
        <v>166.6</v>
      </c>
      <c r="H381" s="114">
        <f t="shared" si="74"/>
        <v>166.6</v>
      </c>
    </row>
    <row r="382" spans="1:8" s="33" customFormat="1" ht="16.5" customHeight="1" x14ac:dyDescent="0.25">
      <c r="A382" s="119" t="s">
        <v>136</v>
      </c>
      <c r="B382" s="113" t="s">
        <v>102</v>
      </c>
      <c r="C382" s="113" t="s">
        <v>55</v>
      </c>
      <c r="D382" s="113" t="s">
        <v>177</v>
      </c>
      <c r="E382" s="113" t="s">
        <v>58</v>
      </c>
      <c r="F382" s="114">
        <f t="shared" si="74"/>
        <v>290.8</v>
      </c>
      <c r="G382" s="114">
        <f t="shared" si="74"/>
        <v>166.6</v>
      </c>
      <c r="H382" s="114">
        <f t="shared" si="74"/>
        <v>166.6</v>
      </c>
    </row>
    <row r="383" spans="1:8" s="33" customFormat="1" ht="29.25" customHeight="1" x14ac:dyDescent="0.25">
      <c r="A383" s="119" t="s">
        <v>77</v>
      </c>
      <c r="B383" s="113" t="s">
        <v>102</v>
      </c>
      <c r="C383" s="113" t="s">
        <v>55</v>
      </c>
      <c r="D383" s="113" t="s">
        <v>177</v>
      </c>
      <c r="E383" s="113" t="s">
        <v>78</v>
      </c>
      <c r="F383" s="114">
        <f t="shared" si="74"/>
        <v>290.8</v>
      </c>
      <c r="G383" s="114">
        <f t="shared" si="74"/>
        <v>166.6</v>
      </c>
      <c r="H383" s="114">
        <f t="shared" si="74"/>
        <v>166.6</v>
      </c>
    </row>
    <row r="384" spans="1:8" s="33" customFormat="1" ht="27.75" customHeight="1" x14ac:dyDescent="0.25">
      <c r="A384" s="119" t="s">
        <v>79</v>
      </c>
      <c r="B384" s="113" t="s">
        <v>102</v>
      </c>
      <c r="C384" s="113" t="s">
        <v>55</v>
      </c>
      <c r="D384" s="113" t="s">
        <v>177</v>
      </c>
      <c r="E384" s="113" t="s">
        <v>80</v>
      </c>
      <c r="F384" s="114">
        <v>290.8</v>
      </c>
      <c r="G384" s="114">
        <v>166.6</v>
      </c>
      <c r="H384" s="114">
        <v>166.6</v>
      </c>
    </row>
    <row r="385" spans="1:8" ht="15" x14ac:dyDescent="0.25">
      <c r="A385" s="119" t="s">
        <v>292</v>
      </c>
      <c r="B385" s="113" t="s">
        <v>102</v>
      </c>
      <c r="C385" s="113" t="s">
        <v>60</v>
      </c>
      <c r="D385" s="113" t="s">
        <v>57</v>
      </c>
      <c r="E385" s="113" t="s">
        <v>58</v>
      </c>
      <c r="F385" s="114">
        <f>F390+F427+F451+F459</f>
        <v>1992.2</v>
      </c>
      <c r="G385" s="114">
        <f t="shared" ref="G385:H385" si="75">G390+G427+G451+G459</f>
        <v>2085.1999999999998</v>
      </c>
      <c r="H385" s="114">
        <f t="shared" si="75"/>
        <v>1714.3999999999999</v>
      </c>
    </row>
    <row r="386" spans="1:8" ht="26.25" hidden="1" x14ac:dyDescent="0.25">
      <c r="A386" s="119" t="s">
        <v>293</v>
      </c>
      <c r="B386" s="113" t="s">
        <v>102</v>
      </c>
      <c r="C386" s="113" t="s">
        <v>60</v>
      </c>
      <c r="D386" s="113" t="s">
        <v>294</v>
      </c>
      <c r="E386" s="113" t="s">
        <v>58</v>
      </c>
      <c r="F386" s="114">
        <f t="shared" ref="F386:H388" si="76">F387</f>
        <v>0</v>
      </c>
      <c r="G386" s="114">
        <f t="shared" si="76"/>
        <v>0</v>
      </c>
      <c r="H386" s="114">
        <f t="shared" si="76"/>
        <v>0</v>
      </c>
    </row>
    <row r="387" spans="1:8" ht="26.25" hidden="1" x14ac:dyDescent="0.25">
      <c r="A387" s="119" t="s">
        <v>295</v>
      </c>
      <c r="B387" s="113" t="s">
        <v>102</v>
      </c>
      <c r="C387" s="113" t="s">
        <v>60</v>
      </c>
      <c r="D387" s="113" t="s">
        <v>296</v>
      </c>
      <c r="E387" s="113" t="s">
        <v>58</v>
      </c>
      <c r="F387" s="114">
        <f t="shared" si="76"/>
        <v>0</v>
      </c>
      <c r="G387" s="114">
        <f t="shared" si="76"/>
        <v>0</v>
      </c>
      <c r="H387" s="114">
        <f t="shared" si="76"/>
        <v>0</v>
      </c>
    </row>
    <row r="388" spans="1:8" ht="39" hidden="1" x14ac:dyDescent="0.25">
      <c r="A388" s="119" t="s">
        <v>272</v>
      </c>
      <c r="B388" s="113" t="s">
        <v>102</v>
      </c>
      <c r="C388" s="113" t="s">
        <v>60</v>
      </c>
      <c r="D388" s="113" t="s">
        <v>296</v>
      </c>
      <c r="E388" s="113" t="s">
        <v>82</v>
      </c>
      <c r="F388" s="114">
        <f t="shared" si="76"/>
        <v>0</v>
      </c>
      <c r="G388" s="114">
        <f t="shared" si="76"/>
        <v>0</v>
      </c>
      <c r="H388" s="114">
        <f t="shared" si="76"/>
        <v>0</v>
      </c>
    </row>
    <row r="389" spans="1:8" ht="15" hidden="1" x14ac:dyDescent="0.25">
      <c r="A389" s="119" t="s">
        <v>81</v>
      </c>
      <c r="B389" s="113" t="s">
        <v>102</v>
      </c>
      <c r="C389" s="113" t="s">
        <v>60</v>
      </c>
      <c r="D389" s="113" t="s">
        <v>296</v>
      </c>
      <c r="E389" s="113" t="s">
        <v>273</v>
      </c>
      <c r="F389" s="114">
        <v>0</v>
      </c>
      <c r="G389" s="114">
        <v>0</v>
      </c>
      <c r="H389" s="114">
        <v>0</v>
      </c>
    </row>
    <row r="390" spans="1:8" s="33" customFormat="1" ht="66.75" customHeight="1" x14ac:dyDescent="0.25">
      <c r="A390" s="119" t="s">
        <v>728</v>
      </c>
      <c r="B390" s="113" t="s">
        <v>102</v>
      </c>
      <c r="C390" s="113" t="s">
        <v>60</v>
      </c>
      <c r="D390" s="113" t="s">
        <v>155</v>
      </c>
      <c r="E390" s="113" t="s">
        <v>58</v>
      </c>
      <c r="F390" s="114">
        <f>F394+F410+F415+F391</f>
        <v>771.1</v>
      </c>
      <c r="G390" s="114">
        <f>G394+G410+G415</f>
        <v>1478.8</v>
      </c>
      <c r="H390" s="114">
        <f>H394+H410+H415</f>
        <v>1108</v>
      </c>
    </row>
    <row r="391" spans="1:8" s="33" customFormat="1" ht="41.25" hidden="1" customHeight="1" x14ac:dyDescent="0.25">
      <c r="A391" s="119" t="s">
        <v>655</v>
      </c>
      <c r="B391" s="113" t="s">
        <v>102</v>
      </c>
      <c r="C391" s="113" t="s">
        <v>60</v>
      </c>
      <c r="D391" s="113" t="s">
        <v>669</v>
      </c>
      <c r="E391" s="113" t="s">
        <v>58</v>
      </c>
      <c r="F391" s="114">
        <f>F392</f>
        <v>0</v>
      </c>
      <c r="G391" s="114">
        <v>0</v>
      </c>
      <c r="H391" s="114">
        <v>0</v>
      </c>
    </row>
    <row r="392" spans="1:8" s="33" customFormat="1" ht="33.75" hidden="1" customHeight="1" x14ac:dyDescent="0.25">
      <c r="A392" s="119" t="s">
        <v>77</v>
      </c>
      <c r="B392" s="113" t="s">
        <v>102</v>
      </c>
      <c r="C392" s="113" t="s">
        <v>60</v>
      </c>
      <c r="D392" s="113" t="s">
        <v>669</v>
      </c>
      <c r="E392" s="113" t="s">
        <v>78</v>
      </c>
      <c r="F392" s="114">
        <f>F393</f>
        <v>0</v>
      </c>
      <c r="G392" s="114">
        <v>0</v>
      </c>
      <c r="H392" s="114">
        <v>0</v>
      </c>
    </row>
    <row r="393" spans="1:8" s="33" customFormat="1" ht="35.25" hidden="1" customHeight="1" x14ac:dyDescent="0.25">
      <c r="A393" s="119" t="s">
        <v>79</v>
      </c>
      <c r="B393" s="113" t="s">
        <v>102</v>
      </c>
      <c r="C393" s="113" t="s">
        <v>60</v>
      </c>
      <c r="D393" s="113" t="s">
        <v>669</v>
      </c>
      <c r="E393" s="113" t="s">
        <v>80</v>
      </c>
      <c r="F393" s="114">
        <f>9602-9602</f>
        <v>0</v>
      </c>
      <c r="G393" s="114">
        <v>0</v>
      </c>
      <c r="H393" s="114">
        <v>0</v>
      </c>
    </row>
    <row r="394" spans="1:8" s="33" customFormat="1" ht="94.5" hidden="1" customHeight="1" x14ac:dyDescent="0.25">
      <c r="A394" s="119" t="s">
        <v>297</v>
      </c>
      <c r="B394" s="113" t="s">
        <v>102</v>
      </c>
      <c r="C394" s="113" t="s">
        <v>60</v>
      </c>
      <c r="D394" s="113" t="s">
        <v>298</v>
      </c>
      <c r="E394" s="113" t="s">
        <v>58</v>
      </c>
      <c r="F394" s="114">
        <f>F395</f>
        <v>0</v>
      </c>
      <c r="G394" s="114">
        <f>G395</f>
        <v>0</v>
      </c>
      <c r="H394" s="114">
        <f>H395</f>
        <v>0</v>
      </c>
    </row>
    <row r="395" spans="1:8" s="33" customFormat="1" ht="19.5" hidden="1" customHeight="1" x14ac:dyDescent="0.25">
      <c r="A395" s="119" t="s">
        <v>136</v>
      </c>
      <c r="B395" s="113" t="s">
        <v>102</v>
      </c>
      <c r="C395" s="113" t="s">
        <v>60</v>
      </c>
      <c r="D395" s="113" t="s">
        <v>299</v>
      </c>
      <c r="E395" s="113" t="s">
        <v>58</v>
      </c>
      <c r="F395" s="114">
        <f>F396+F398</f>
        <v>0</v>
      </c>
      <c r="G395" s="114">
        <f>G396+G398</f>
        <v>0</v>
      </c>
      <c r="H395" s="114">
        <f>H396+H398</f>
        <v>0</v>
      </c>
    </row>
    <row r="396" spans="1:8" s="33" customFormat="1" ht="31.5" hidden="1" customHeight="1" x14ac:dyDescent="0.25">
      <c r="A396" s="119" t="s">
        <v>77</v>
      </c>
      <c r="B396" s="113" t="s">
        <v>102</v>
      </c>
      <c r="C396" s="113" t="s">
        <v>60</v>
      </c>
      <c r="D396" s="113" t="s">
        <v>299</v>
      </c>
      <c r="E396" s="113" t="s">
        <v>78</v>
      </c>
      <c r="F396" s="114">
        <f>F397</f>
        <v>0</v>
      </c>
      <c r="G396" s="114">
        <f>G397</f>
        <v>0</v>
      </c>
      <c r="H396" s="114">
        <f>H397</f>
        <v>0</v>
      </c>
    </row>
    <row r="397" spans="1:8" s="33" customFormat="1" ht="30.75" hidden="1" customHeight="1" x14ac:dyDescent="0.25">
      <c r="A397" s="119" t="s">
        <v>79</v>
      </c>
      <c r="B397" s="113" t="s">
        <v>102</v>
      </c>
      <c r="C397" s="113" t="s">
        <v>60</v>
      </c>
      <c r="D397" s="113" t="s">
        <v>299</v>
      </c>
      <c r="E397" s="113" t="s">
        <v>80</v>
      </c>
      <c r="F397" s="114">
        <f>50-50</f>
        <v>0</v>
      </c>
      <c r="G397" s="114">
        <f>50-50</f>
        <v>0</v>
      </c>
      <c r="H397" s="114">
        <f>50-50</f>
        <v>0</v>
      </c>
    </row>
    <row r="398" spans="1:8" s="33" customFormat="1" ht="31.5" hidden="1" customHeight="1" x14ac:dyDescent="0.25">
      <c r="A398" s="119" t="s">
        <v>631</v>
      </c>
      <c r="B398" s="113" t="s">
        <v>102</v>
      </c>
      <c r="C398" s="113" t="s">
        <v>60</v>
      </c>
      <c r="D398" s="113" t="s">
        <v>299</v>
      </c>
      <c r="E398" s="113" t="s">
        <v>182</v>
      </c>
      <c r="F398" s="114">
        <f>F399</f>
        <v>0</v>
      </c>
      <c r="G398" s="114">
        <f>G399</f>
        <v>0</v>
      </c>
      <c r="H398" s="114">
        <f>H399</f>
        <v>0</v>
      </c>
    </row>
    <row r="399" spans="1:8" s="33" customFormat="1" ht="14.25" hidden="1" customHeight="1" x14ac:dyDescent="0.25">
      <c r="A399" s="119" t="s">
        <v>183</v>
      </c>
      <c r="B399" s="113" t="s">
        <v>102</v>
      </c>
      <c r="C399" s="113" t="s">
        <v>60</v>
      </c>
      <c r="D399" s="113" t="s">
        <v>299</v>
      </c>
      <c r="E399" s="113" t="s">
        <v>184</v>
      </c>
      <c r="F399" s="114"/>
      <c r="G399" s="114"/>
      <c r="H399" s="114"/>
    </row>
    <row r="400" spans="1:8" s="33" customFormat="1" ht="41.25" hidden="1" customHeight="1" x14ac:dyDescent="0.25">
      <c r="A400" s="119" t="s">
        <v>300</v>
      </c>
      <c r="B400" s="113" t="s">
        <v>102</v>
      </c>
      <c r="C400" s="113" t="s">
        <v>60</v>
      </c>
      <c r="D400" s="113" t="s">
        <v>160</v>
      </c>
      <c r="E400" s="113" t="s">
        <v>58</v>
      </c>
      <c r="F400" s="114">
        <f>F401+F406</f>
        <v>0</v>
      </c>
      <c r="G400" s="114">
        <f>G401+G406</f>
        <v>0</v>
      </c>
      <c r="H400" s="114">
        <f>H401+H406</f>
        <v>0</v>
      </c>
    </row>
    <row r="401" spans="1:8" s="33" customFormat="1" ht="27" hidden="1" customHeight="1" x14ac:dyDescent="0.25">
      <c r="A401" s="119" t="s">
        <v>204</v>
      </c>
      <c r="B401" s="113" t="s">
        <v>102</v>
      </c>
      <c r="C401" s="113" t="s">
        <v>60</v>
      </c>
      <c r="D401" s="113" t="s">
        <v>205</v>
      </c>
      <c r="E401" s="113" t="s">
        <v>58</v>
      </c>
      <c r="F401" s="114">
        <f t="shared" ref="F401:H404" si="77">F402</f>
        <v>0</v>
      </c>
      <c r="G401" s="114">
        <f t="shared" si="77"/>
        <v>0</v>
      </c>
      <c r="H401" s="114">
        <f t="shared" si="77"/>
        <v>0</v>
      </c>
    </row>
    <row r="402" spans="1:8" s="33" customFormat="1" ht="54.75" hidden="1" customHeight="1" x14ac:dyDescent="0.25">
      <c r="A402" s="119" t="s">
        <v>301</v>
      </c>
      <c r="B402" s="113" t="s">
        <v>102</v>
      </c>
      <c r="C402" s="113" t="s">
        <v>60</v>
      </c>
      <c r="D402" s="113" t="s">
        <v>215</v>
      </c>
      <c r="E402" s="113" t="s">
        <v>58</v>
      </c>
      <c r="F402" s="114">
        <f t="shared" si="77"/>
        <v>0</v>
      </c>
      <c r="G402" s="114">
        <f t="shared" si="77"/>
        <v>0</v>
      </c>
      <c r="H402" s="114">
        <f t="shared" si="77"/>
        <v>0</v>
      </c>
    </row>
    <row r="403" spans="1:8" s="33" customFormat="1" ht="21" hidden="1" customHeight="1" x14ac:dyDescent="0.25">
      <c r="A403" s="119" t="s">
        <v>136</v>
      </c>
      <c r="B403" s="113" t="s">
        <v>102</v>
      </c>
      <c r="C403" s="113" t="s">
        <v>60</v>
      </c>
      <c r="D403" s="113" t="s">
        <v>216</v>
      </c>
      <c r="E403" s="113" t="s">
        <v>58</v>
      </c>
      <c r="F403" s="114">
        <f t="shared" si="77"/>
        <v>0</v>
      </c>
      <c r="G403" s="114">
        <f t="shared" si="77"/>
        <v>0</v>
      </c>
      <c r="H403" s="114">
        <f t="shared" si="77"/>
        <v>0</v>
      </c>
    </row>
    <row r="404" spans="1:8" s="33" customFormat="1" ht="27.75" hidden="1" customHeight="1" x14ac:dyDescent="0.25">
      <c r="A404" s="119" t="s">
        <v>77</v>
      </c>
      <c r="B404" s="113" t="s">
        <v>102</v>
      </c>
      <c r="C404" s="113" t="s">
        <v>60</v>
      </c>
      <c r="D404" s="113" t="s">
        <v>216</v>
      </c>
      <c r="E404" s="113" t="s">
        <v>78</v>
      </c>
      <c r="F404" s="114">
        <f t="shared" si="77"/>
        <v>0</v>
      </c>
      <c r="G404" s="114">
        <f t="shared" si="77"/>
        <v>0</v>
      </c>
      <c r="H404" s="114">
        <f t="shared" si="77"/>
        <v>0</v>
      </c>
    </row>
    <row r="405" spans="1:8" s="33" customFormat="1" ht="27.75" hidden="1" customHeight="1" x14ac:dyDescent="0.25">
      <c r="A405" s="119" t="s">
        <v>79</v>
      </c>
      <c r="B405" s="113" t="s">
        <v>102</v>
      </c>
      <c r="C405" s="113" t="s">
        <v>60</v>
      </c>
      <c r="D405" s="113" t="s">
        <v>216</v>
      </c>
      <c r="E405" s="113" t="s">
        <v>80</v>
      </c>
      <c r="F405" s="114">
        <f>10-10</f>
        <v>0</v>
      </c>
      <c r="G405" s="114">
        <f>10-10</f>
        <v>0</v>
      </c>
      <c r="H405" s="114">
        <f>10-10</f>
        <v>0</v>
      </c>
    </row>
    <row r="406" spans="1:8" s="33" customFormat="1" ht="69.75" hidden="1" customHeight="1" x14ac:dyDescent="0.25">
      <c r="A406" s="119" t="s">
        <v>217</v>
      </c>
      <c r="B406" s="113" t="s">
        <v>102</v>
      </c>
      <c r="C406" s="113" t="s">
        <v>60</v>
      </c>
      <c r="D406" s="113" t="s">
        <v>218</v>
      </c>
      <c r="E406" s="113" t="s">
        <v>58</v>
      </c>
      <c r="F406" s="114">
        <f t="shared" ref="F406:H408" si="78">F407</f>
        <v>0</v>
      </c>
      <c r="G406" s="114">
        <f t="shared" si="78"/>
        <v>0</v>
      </c>
      <c r="H406" s="114">
        <f t="shared" si="78"/>
        <v>0</v>
      </c>
    </row>
    <row r="407" spans="1:8" s="33" customFormat="1" ht="27.75" hidden="1" customHeight="1" x14ac:dyDescent="0.25">
      <c r="A407" s="119" t="s">
        <v>136</v>
      </c>
      <c r="B407" s="113" t="s">
        <v>102</v>
      </c>
      <c r="C407" s="113" t="s">
        <v>60</v>
      </c>
      <c r="D407" s="113" t="s">
        <v>219</v>
      </c>
      <c r="E407" s="113" t="s">
        <v>58</v>
      </c>
      <c r="F407" s="114">
        <f t="shared" si="78"/>
        <v>0</v>
      </c>
      <c r="G407" s="114">
        <f t="shared" si="78"/>
        <v>0</v>
      </c>
      <c r="H407" s="114">
        <f t="shared" si="78"/>
        <v>0</v>
      </c>
    </row>
    <row r="408" spans="1:8" s="33" customFormat="1" ht="27.75" hidden="1" customHeight="1" x14ac:dyDescent="0.25">
      <c r="A408" s="119" t="s">
        <v>77</v>
      </c>
      <c r="B408" s="113" t="s">
        <v>102</v>
      </c>
      <c r="C408" s="113" t="s">
        <v>60</v>
      </c>
      <c r="D408" s="113" t="s">
        <v>219</v>
      </c>
      <c r="E408" s="113" t="s">
        <v>78</v>
      </c>
      <c r="F408" s="114">
        <f t="shared" si="78"/>
        <v>0</v>
      </c>
      <c r="G408" s="114">
        <f t="shared" si="78"/>
        <v>0</v>
      </c>
      <c r="H408" s="114">
        <f t="shared" si="78"/>
        <v>0</v>
      </c>
    </row>
    <row r="409" spans="1:8" s="33" customFormat="1" ht="27.75" hidden="1" customHeight="1" x14ac:dyDescent="0.25">
      <c r="A409" s="119" t="s">
        <v>79</v>
      </c>
      <c r="B409" s="113" t="s">
        <v>102</v>
      </c>
      <c r="C409" s="113" t="s">
        <v>60</v>
      </c>
      <c r="D409" s="113" t="s">
        <v>219</v>
      </c>
      <c r="E409" s="113" t="s">
        <v>80</v>
      </c>
      <c r="F409" s="114">
        <v>0</v>
      </c>
      <c r="G409" s="114">
        <v>0</v>
      </c>
      <c r="H409" s="114">
        <v>0</v>
      </c>
    </row>
    <row r="410" spans="1:8" s="33" customFormat="1" ht="43.5" customHeight="1" x14ac:dyDescent="0.25">
      <c r="A410" s="119" t="s">
        <v>302</v>
      </c>
      <c r="B410" s="113" t="s">
        <v>102</v>
      </c>
      <c r="C410" s="113" t="s">
        <v>60</v>
      </c>
      <c r="D410" s="113" t="s">
        <v>287</v>
      </c>
      <c r="E410" s="113" t="s">
        <v>58</v>
      </c>
      <c r="F410" s="114">
        <f t="shared" ref="F410:H412" si="79">F411</f>
        <v>600</v>
      </c>
      <c r="G410" s="114">
        <f t="shared" si="79"/>
        <v>800</v>
      </c>
      <c r="H410" s="114">
        <f t="shared" si="79"/>
        <v>560</v>
      </c>
    </row>
    <row r="411" spans="1:8" s="33" customFormat="1" ht="18" customHeight="1" x14ac:dyDescent="0.25">
      <c r="A411" s="119" t="s">
        <v>136</v>
      </c>
      <c r="B411" s="113" t="s">
        <v>102</v>
      </c>
      <c r="C411" s="113" t="s">
        <v>60</v>
      </c>
      <c r="D411" s="113" t="s">
        <v>288</v>
      </c>
      <c r="E411" s="113" t="s">
        <v>58</v>
      </c>
      <c r="F411" s="114">
        <f t="shared" si="79"/>
        <v>600</v>
      </c>
      <c r="G411" s="114">
        <f t="shared" si="79"/>
        <v>800</v>
      </c>
      <c r="H411" s="114">
        <f t="shared" si="79"/>
        <v>560</v>
      </c>
    </row>
    <row r="412" spans="1:8" s="33" customFormat="1" ht="27.75" customHeight="1" x14ac:dyDescent="0.25">
      <c r="A412" s="119" t="s">
        <v>77</v>
      </c>
      <c r="B412" s="113" t="s">
        <v>102</v>
      </c>
      <c r="C412" s="113" t="s">
        <v>60</v>
      </c>
      <c r="D412" s="113" t="s">
        <v>288</v>
      </c>
      <c r="E412" s="113" t="s">
        <v>78</v>
      </c>
      <c r="F412" s="114">
        <f t="shared" si="79"/>
        <v>600</v>
      </c>
      <c r="G412" s="114">
        <f t="shared" si="79"/>
        <v>800</v>
      </c>
      <c r="H412" s="114">
        <f t="shared" si="79"/>
        <v>560</v>
      </c>
    </row>
    <row r="413" spans="1:8" s="33" customFormat="1" ht="27.75" customHeight="1" x14ac:dyDescent="0.25">
      <c r="A413" s="119" t="s">
        <v>79</v>
      </c>
      <c r="B413" s="113" t="s">
        <v>102</v>
      </c>
      <c r="C413" s="113" t="s">
        <v>60</v>
      </c>
      <c r="D413" s="113" t="s">
        <v>288</v>
      </c>
      <c r="E413" s="113" t="s">
        <v>80</v>
      </c>
      <c r="F413" s="114">
        <v>600</v>
      </c>
      <c r="G413" s="114">
        <v>800</v>
      </c>
      <c r="H413" s="114">
        <v>560</v>
      </c>
    </row>
    <row r="414" spans="1:8" s="33" customFormat="1" ht="27.75" customHeight="1" x14ac:dyDescent="0.25">
      <c r="A414" s="119" t="s">
        <v>303</v>
      </c>
      <c r="B414" s="113" t="s">
        <v>102</v>
      </c>
      <c r="C414" s="113" t="s">
        <v>60</v>
      </c>
      <c r="D414" s="113" t="s">
        <v>261</v>
      </c>
      <c r="E414" s="113" t="s">
        <v>58</v>
      </c>
      <c r="F414" s="114">
        <f t="shared" ref="F414:H416" si="80">F415</f>
        <v>171.1</v>
      </c>
      <c r="G414" s="114">
        <f t="shared" si="80"/>
        <v>678.8</v>
      </c>
      <c r="H414" s="114">
        <f t="shared" si="80"/>
        <v>548</v>
      </c>
    </row>
    <row r="415" spans="1:8" s="33" customFormat="1" ht="17.25" customHeight="1" x14ac:dyDescent="0.25">
      <c r="A415" s="119" t="s">
        <v>136</v>
      </c>
      <c r="B415" s="113" t="s">
        <v>102</v>
      </c>
      <c r="C415" s="113" t="s">
        <v>60</v>
      </c>
      <c r="D415" s="113" t="s">
        <v>262</v>
      </c>
      <c r="E415" s="113" t="s">
        <v>58</v>
      </c>
      <c r="F415" s="114">
        <f t="shared" si="80"/>
        <v>171.1</v>
      </c>
      <c r="G415" s="114">
        <f t="shared" si="80"/>
        <v>678.8</v>
      </c>
      <c r="H415" s="114">
        <f t="shared" si="80"/>
        <v>548</v>
      </c>
    </row>
    <row r="416" spans="1:8" s="33" customFormat="1" ht="27.75" customHeight="1" x14ac:dyDescent="0.25">
      <c r="A416" s="119" t="s">
        <v>77</v>
      </c>
      <c r="B416" s="113" t="s">
        <v>102</v>
      </c>
      <c r="C416" s="113" t="s">
        <v>60</v>
      </c>
      <c r="D416" s="113" t="s">
        <v>262</v>
      </c>
      <c r="E416" s="113" t="s">
        <v>78</v>
      </c>
      <c r="F416" s="114">
        <f t="shared" si="80"/>
        <v>171.1</v>
      </c>
      <c r="G416" s="114">
        <f t="shared" si="80"/>
        <v>678.8</v>
      </c>
      <c r="H416" s="114">
        <f t="shared" si="80"/>
        <v>548</v>
      </c>
    </row>
    <row r="417" spans="1:8" s="33" customFormat="1" ht="27.75" customHeight="1" x14ac:dyDescent="0.25">
      <c r="A417" s="119" t="s">
        <v>79</v>
      </c>
      <c r="B417" s="113" t="s">
        <v>102</v>
      </c>
      <c r="C417" s="113" t="s">
        <v>60</v>
      </c>
      <c r="D417" s="113" t="s">
        <v>262</v>
      </c>
      <c r="E417" s="113" t="s">
        <v>80</v>
      </c>
      <c r="F417" s="114">
        <v>171.1</v>
      </c>
      <c r="G417" s="114">
        <v>678.8</v>
      </c>
      <c r="H417" s="114">
        <v>548</v>
      </c>
    </row>
    <row r="418" spans="1:8" s="33" customFormat="1" ht="39.75" hidden="1" customHeight="1" x14ac:dyDescent="0.25">
      <c r="A418" s="119" t="s">
        <v>300</v>
      </c>
      <c r="B418" s="113" t="s">
        <v>102</v>
      </c>
      <c r="C418" s="113" t="s">
        <v>60</v>
      </c>
      <c r="D418" s="113" t="s">
        <v>160</v>
      </c>
      <c r="E418" s="113" t="s">
        <v>58</v>
      </c>
      <c r="F418" s="114">
        <f t="shared" ref="F418:H419" si="81">F419</f>
        <v>0</v>
      </c>
      <c r="G418" s="114">
        <f t="shared" si="81"/>
        <v>0</v>
      </c>
      <c r="H418" s="114">
        <f t="shared" si="81"/>
        <v>0</v>
      </c>
    </row>
    <row r="419" spans="1:8" s="33" customFormat="1" ht="27.75" hidden="1" customHeight="1" x14ac:dyDescent="0.25">
      <c r="A419" s="119" t="s">
        <v>204</v>
      </c>
      <c r="B419" s="113" t="s">
        <v>102</v>
      </c>
      <c r="C419" s="113" t="s">
        <v>60</v>
      </c>
      <c r="D419" s="113" t="s">
        <v>205</v>
      </c>
      <c r="E419" s="113" t="s">
        <v>58</v>
      </c>
      <c r="F419" s="114">
        <f t="shared" si="81"/>
        <v>0</v>
      </c>
      <c r="G419" s="114">
        <f t="shared" si="81"/>
        <v>0</v>
      </c>
      <c r="H419" s="114">
        <f t="shared" si="81"/>
        <v>0</v>
      </c>
    </row>
    <row r="420" spans="1:8" s="33" customFormat="1" ht="65.25" hidden="1" customHeight="1" x14ac:dyDescent="0.25">
      <c r="A420" s="119" t="s">
        <v>217</v>
      </c>
      <c r="B420" s="113" t="s">
        <v>102</v>
      </c>
      <c r="C420" s="113" t="s">
        <v>60</v>
      </c>
      <c r="D420" s="113" t="s">
        <v>218</v>
      </c>
      <c r="E420" s="113" t="s">
        <v>58</v>
      </c>
      <c r="F420" s="114">
        <f>F421+F424</f>
        <v>0</v>
      </c>
      <c r="G420" s="114">
        <f>G421+G424</f>
        <v>0</v>
      </c>
      <c r="H420" s="114">
        <f>H421+H424</f>
        <v>0</v>
      </c>
    </row>
    <row r="421" spans="1:8" s="33" customFormat="1" ht="27.75" hidden="1" customHeight="1" x14ac:dyDescent="0.25">
      <c r="A421" s="119" t="s">
        <v>220</v>
      </c>
      <c r="B421" s="113" t="s">
        <v>102</v>
      </c>
      <c r="C421" s="113" t="s">
        <v>60</v>
      </c>
      <c r="D421" s="113" t="s">
        <v>221</v>
      </c>
      <c r="E421" s="113" t="s">
        <v>58</v>
      </c>
      <c r="F421" s="114">
        <f t="shared" ref="F421:H422" si="82">F422</f>
        <v>0</v>
      </c>
      <c r="G421" s="114">
        <f t="shared" si="82"/>
        <v>0</v>
      </c>
      <c r="H421" s="114">
        <f t="shared" si="82"/>
        <v>0</v>
      </c>
    </row>
    <row r="422" spans="1:8" s="33" customFormat="1" ht="27.75" hidden="1" customHeight="1" x14ac:dyDescent="0.25">
      <c r="A422" s="119" t="s">
        <v>77</v>
      </c>
      <c r="B422" s="113" t="s">
        <v>102</v>
      </c>
      <c r="C422" s="113" t="s">
        <v>60</v>
      </c>
      <c r="D422" s="113" t="s">
        <v>221</v>
      </c>
      <c r="E422" s="113" t="s">
        <v>78</v>
      </c>
      <c r="F422" s="114">
        <f t="shared" si="82"/>
        <v>0</v>
      </c>
      <c r="G422" s="114">
        <f t="shared" si="82"/>
        <v>0</v>
      </c>
      <c r="H422" s="114">
        <f t="shared" si="82"/>
        <v>0</v>
      </c>
    </row>
    <row r="423" spans="1:8" s="33" customFormat="1" ht="27.75" hidden="1" customHeight="1" x14ac:dyDescent="0.25">
      <c r="A423" s="119" t="s">
        <v>79</v>
      </c>
      <c r="B423" s="113" t="s">
        <v>102</v>
      </c>
      <c r="C423" s="113" t="s">
        <v>60</v>
      </c>
      <c r="D423" s="113" t="s">
        <v>221</v>
      </c>
      <c r="E423" s="113" t="s">
        <v>80</v>
      </c>
      <c r="F423" s="114"/>
      <c r="G423" s="114"/>
      <c r="H423" s="114"/>
    </row>
    <row r="424" spans="1:8" s="33" customFormat="1" ht="17.25" hidden="1" customHeight="1" x14ac:dyDescent="0.25">
      <c r="A424" s="119" t="s">
        <v>136</v>
      </c>
      <c r="B424" s="113" t="s">
        <v>102</v>
      </c>
      <c r="C424" s="113" t="s">
        <v>60</v>
      </c>
      <c r="D424" s="113" t="s">
        <v>219</v>
      </c>
      <c r="E424" s="113" t="s">
        <v>58</v>
      </c>
      <c r="F424" s="114">
        <f t="shared" ref="F424:H425" si="83">F425</f>
        <v>0</v>
      </c>
      <c r="G424" s="114">
        <f t="shared" si="83"/>
        <v>0</v>
      </c>
      <c r="H424" s="114">
        <f t="shared" si="83"/>
        <v>0</v>
      </c>
    </row>
    <row r="425" spans="1:8" s="33" customFormat="1" ht="27.75" hidden="1" customHeight="1" x14ac:dyDescent="0.25">
      <c r="A425" s="119" t="s">
        <v>77</v>
      </c>
      <c r="B425" s="113" t="s">
        <v>102</v>
      </c>
      <c r="C425" s="113" t="s">
        <v>60</v>
      </c>
      <c r="D425" s="113" t="s">
        <v>219</v>
      </c>
      <c r="E425" s="113" t="s">
        <v>78</v>
      </c>
      <c r="F425" s="114">
        <f t="shared" si="83"/>
        <v>0</v>
      </c>
      <c r="G425" s="114">
        <f t="shared" si="83"/>
        <v>0</v>
      </c>
      <c r="H425" s="114">
        <f t="shared" si="83"/>
        <v>0</v>
      </c>
    </row>
    <row r="426" spans="1:8" s="33" customFormat="1" ht="27.75" hidden="1" customHeight="1" x14ac:dyDescent="0.25">
      <c r="A426" s="119" t="s">
        <v>79</v>
      </c>
      <c r="B426" s="113" t="s">
        <v>102</v>
      </c>
      <c r="C426" s="113" t="s">
        <v>60</v>
      </c>
      <c r="D426" s="113" t="s">
        <v>219</v>
      </c>
      <c r="E426" s="113" t="s">
        <v>80</v>
      </c>
      <c r="F426" s="114"/>
      <c r="G426" s="114"/>
      <c r="H426" s="114"/>
    </row>
    <row r="427" spans="1:8" s="33" customFormat="1" ht="43.5" customHeight="1" x14ac:dyDescent="0.25">
      <c r="A427" s="119" t="s">
        <v>734</v>
      </c>
      <c r="B427" s="113" t="s">
        <v>102</v>
      </c>
      <c r="C427" s="113" t="s">
        <v>60</v>
      </c>
      <c r="D427" s="113" t="s">
        <v>304</v>
      </c>
      <c r="E427" s="113" t="s">
        <v>58</v>
      </c>
      <c r="F427" s="114">
        <f>F432+F448</f>
        <v>490.3</v>
      </c>
      <c r="G427" s="114">
        <f>G432</f>
        <v>490.3</v>
      </c>
      <c r="H427" s="114">
        <f>H432</f>
        <v>490.3</v>
      </c>
    </row>
    <row r="428" spans="1:8" s="33" customFormat="1" ht="30" hidden="1" customHeight="1" x14ac:dyDescent="0.25">
      <c r="A428" s="119" t="s">
        <v>305</v>
      </c>
      <c r="B428" s="113" t="s">
        <v>102</v>
      </c>
      <c r="C428" s="113" t="s">
        <v>60</v>
      </c>
      <c r="D428" s="113" t="s">
        <v>306</v>
      </c>
      <c r="E428" s="113" t="s">
        <v>58</v>
      </c>
      <c r="F428" s="114">
        <f t="shared" ref="F428:H430" si="84">F429</f>
        <v>0</v>
      </c>
      <c r="G428" s="114">
        <f t="shared" si="84"/>
        <v>0</v>
      </c>
      <c r="H428" s="114">
        <f t="shared" si="84"/>
        <v>0</v>
      </c>
    </row>
    <row r="429" spans="1:8" s="33" customFormat="1" ht="20.25" hidden="1" customHeight="1" x14ac:dyDescent="0.25">
      <c r="A429" s="119" t="s">
        <v>136</v>
      </c>
      <c r="B429" s="113" t="s">
        <v>102</v>
      </c>
      <c r="C429" s="113" t="s">
        <v>60</v>
      </c>
      <c r="D429" s="113" t="s">
        <v>307</v>
      </c>
      <c r="E429" s="113" t="s">
        <v>58</v>
      </c>
      <c r="F429" s="114">
        <f t="shared" si="84"/>
        <v>0</v>
      </c>
      <c r="G429" s="114">
        <f t="shared" si="84"/>
        <v>0</v>
      </c>
      <c r="H429" s="114">
        <f t="shared" si="84"/>
        <v>0</v>
      </c>
    </row>
    <row r="430" spans="1:8" s="33" customFormat="1" ht="27.75" hidden="1" customHeight="1" x14ac:dyDescent="0.25">
      <c r="A430" s="119" t="s">
        <v>77</v>
      </c>
      <c r="B430" s="113" t="s">
        <v>102</v>
      </c>
      <c r="C430" s="113" t="s">
        <v>60</v>
      </c>
      <c r="D430" s="113" t="s">
        <v>307</v>
      </c>
      <c r="E430" s="113" t="s">
        <v>78</v>
      </c>
      <c r="F430" s="114">
        <f t="shared" si="84"/>
        <v>0</v>
      </c>
      <c r="G430" s="114">
        <f t="shared" si="84"/>
        <v>0</v>
      </c>
      <c r="H430" s="114">
        <f t="shared" si="84"/>
        <v>0</v>
      </c>
    </row>
    <row r="431" spans="1:8" s="33" customFormat="1" ht="25.5" hidden="1" customHeight="1" x14ac:dyDescent="0.25">
      <c r="A431" s="119" t="s">
        <v>79</v>
      </c>
      <c r="B431" s="113" t="s">
        <v>102</v>
      </c>
      <c r="C431" s="113" t="s">
        <v>60</v>
      </c>
      <c r="D431" s="113" t="s">
        <v>307</v>
      </c>
      <c r="E431" s="113" t="s">
        <v>80</v>
      </c>
      <c r="F431" s="114"/>
      <c r="G431" s="114"/>
      <c r="H431" s="114"/>
    </row>
    <row r="432" spans="1:8" s="33" customFormat="1" ht="25.5" customHeight="1" x14ac:dyDescent="0.25">
      <c r="A432" s="119" t="s">
        <v>308</v>
      </c>
      <c r="B432" s="113" t="s">
        <v>102</v>
      </c>
      <c r="C432" s="113" t="s">
        <v>60</v>
      </c>
      <c r="D432" s="113" t="s">
        <v>309</v>
      </c>
      <c r="E432" s="113" t="s">
        <v>58</v>
      </c>
      <c r="F432" s="114">
        <f t="shared" ref="F432:H434" si="85">F433</f>
        <v>490.3</v>
      </c>
      <c r="G432" s="114">
        <f t="shared" si="85"/>
        <v>490.3</v>
      </c>
      <c r="H432" s="114">
        <f t="shared" si="85"/>
        <v>490.3</v>
      </c>
    </row>
    <row r="433" spans="1:8" s="33" customFormat="1" ht="15.75" customHeight="1" x14ac:dyDescent="0.25">
      <c r="A433" s="119" t="s">
        <v>136</v>
      </c>
      <c r="B433" s="113" t="s">
        <v>102</v>
      </c>
      <c r="C433" s="113" t="s">
        <v>60</v>
      </c>
      <c r="D433" s="113" t="s">
        <v>310</v>
      </c>
      <c r="E433" s="113" t="s">
        <v>58</v>
      </c>
      <c r="F433" s="114">
        <f t="shared" si="85"/>
        <v>490.3</v>
      </c>
      <c r="G433" s="114">
        <f t="shared" si="85"/>
        <v>490.3</v>
      </c>
      <c r="H433" s="114">
        <f t="shared" si="85"/>
        <v>490.3</v>
      </c>
    </row>
    <row r="434" spans="1:8" s="33" customFormat="1" ht="25.5" customHeight="1" x14ac:dyDescent="0.25">
      <c r="A434" s="119" t="s">
        <v>77</v>
      </c>
      <c r="B434" s="113" t="s">
        <v>102</v>
      </c>
      <c r="C434" s="113" t="s">
        <v>60</v>
      </c>
      <c r="D434" s="113" t="s">
        <v>310</v>
      </c>
      <c r="E434" s="113" t="s">
        <v>78</v>
      </c>
      <c r="F434" s="114">
        <f t="shared" si="85"/>
        <v>490.3</v>
      </c>
      <c r="G434" s="114">
        <f t="shared" si="85"/>
        <v>490.3</v>
      </c>
      <c r="H434" s="114">
        <f t="shared" si="85"/>
        <v>490.3</v>
      </c>
    </row>
    <row r="435" spans="1:8" s="33" customFormat="1" ht="25.5" customHeight="1" x14ac:dyDescent="0.25">
      <c r="A435" s="119" t="s">
        <v>79</v>
      </c>
      <c r="B435" s="113" t="s">
        <v>102</v>
      </c>
      <c r="C435" s="113" t="s">
        <v>60</v>
      </c>
      <c r="D435" s="113" t="s">
        <v>310</v>
      </c>
      <c r="E435" s="113" t="s">
        <v>80</v>
      </c>
      <c r="F435" s="114">
        <v>490.3</v>
      </c>
      <c r="G435" s="114">
        <v>490.3</v>
      </c>
      <c r="H435" s="114">
        <v>490.3</v>
      </c>
    </row>
    <row r="436" spans="1:8" s="33" customFormat="1" ht="30" hidden="1" customHeight="1" x14ac:dyDescent="0.25">
      <c r="A436" s="119" t="s">
        <v>311</v>
      </c>
      <c r="B436" s="113" t="s">
        <v>102</v>
      </c>
      <c r="C436" s="113" t="s">
        <v>60</v>
      </c>
      <c r="D436" s="113" t="s">
        <v>166</v>
      </c>
      <c r="E436" s="113" t="s">
        <v>58</v>
      </c>
      <c r="F436" s="114">
        <f t="shared" ref="F436:H439" si="86">F437</f>
        <v>0</v>
      </c>
      <c r="G436" s="114">
        <f t="shared" si="86"/>
        <v>0</v>
      </c>
      <c r="H436" s="114">
        <f t="shared" si="86"/>
        <v>0</v>
      </c>
    </row>
    <row r="437" spans="1:8" s="33" customFormat="1" ht="25.5" hidden="1" customHeight="1" x14ac:dyDescent="0.25">
      <c r="A437" s="119" t="s">
        <v>175</v>
      </c>
      <c r="B437" s="113" t="s">
        <v>102</v>
      </c>
      <c r="C437" s="113" t="s">
        <v>60</v>
      </c>
      <c r="D437" s="113" t="s">
        <v>176</v>
      </c>
      <c r="E437" s="113" t="s">
        <v>58</v>
      </c>
      <c r="F437" s="114">
        <f t="shared" si="86"/>
        <v>0</v>
      </c>
      <c r="G437" s="114">
        <f t="shared" si="86"/>
        <v>0</v>
      </c>
      <c r="H437" s="114">
        <f t="shared" si="86"/>
        <v>0</v>
      </c>
    </row>
    <row r="438" spans="1:8" s="33" customFormat="1" ht="16.5" hidden="1" customHeight="1" x14ac:dyDescent="0.25">
      <c r="A438" s="119" t="s">
        <v>136</v>
      </c>
      <c r="B438" s="113" t="s">
        <v>102</v>
      </c>
      <c r="C438" s="113" t="s">
        <v>60</v>
      </c>
      <c r="D438" s="113" t="s">
        <v>177</v>
      </c>
      <c r="E438" s="113" t="s">
        <v>58</v>
      </c>
      <c r="F438" s="114">
        <f t="shared" si="86"/>
        <v>0</v>
      </c>
      <c r="G438" s="114">
        <f t="shared" si="86"/>
        <v>0</v>
      </c>
      <c r="H438" s="114">
        <f t="shared" si="86"/>
        <v>0</v>
      </c>
    </row>
    <row r="439" spans="1:8" s="33" customFormat="1" ht="27" hidden="1" customHeight="1" x14ac:dyDescent="0.25">
      <c r="A439" s="119" t="s">
        <v>77</v>
      </c>
      <c r="B439" s="113" t="s">
        <v>102</v>
      </c>
      <c r="C439" s="113" t="s">
        <v>60</v>
      </c>
      <c r="D439" s="113" t="s">
        <v>177</v>
      </c>
      <c r="E439" s="113" t="s">
        <v>78</v>
      </c>
      <c r="F439" s="114">
        <f t="shared" si="86"/>
        <v>0</v>
      </c>
      <c r="G439" s="114">
        <f t="shared" si="86"/>
        <v>0</v>
      </c>
      <c r="H439" s="114">
        <f t="shared" si="86"/>
        <v>0</v>
      </c>
    </row>
    <row r="440" spans="1:8" s="33" customFormat="1" ht="27" hidden="1" customHeight="1" x14ac:dyDescent="0.25">
      <c r="A440" s="119" t="s">
        <v>79</v>
      </c>
      <c r="B440" s="113" t="s">
        <v>102</v>
      </c>
      <c r="C440" s="113" t="s">
        <v>60</v>
      </c>
      <c r="D440" s="113" t="s">
        <v>177</v>
      </c>
      <c r="E440" s="113" t="s">
        <v>80</v>
      </c>
      <c r="F440" s="114">
        <v>0</v>
      </c>
      <c r="G440" s="114">
        <v>0</v>
      </c>
      <c r="H440" s="114">
        <v>0</v>
      </c>
    </row>
    <row r="441" spans="1:8" ht="30.75" hidden="1" customHeight="1" x14ac:dyDescent="0.25">
      <c r="A441" s="119" t="s">
        <v>293</v>
      </c>
      <c r="B441" s="113" t="s">
        <v>102</v>
      </c>
      <c r="C441" s="113" t="s">
        <v>60</v>
      </c>
      <c r="D441" s="113" t="s">
        <v>294</v>
      </c>
      <c r="E441" s="113" t="s">
        <v>58</v>
      </c>
      <c r="F441" s="114">
        <f t="shared" ref="F441:H443" si="87">F442</f>
        <v>0</v>
      </c>
      <c r="G441" s="114">
        <f t="shared" si="87"/>
        <v>0</v>
      </c>
      <c r="H441" s="114">
        <f t="shared" si="87"/>
        <v>0</v>
      </c>
    </row>
    <row r="442" spans="1:8" ht="29.25" hidden="1" customHeight="1" x14ac:dyDescent="0.25">
      <c r="A442" s="119" t="s">
        <v>295</v>
      </c>
      <c r="B442" s="113" t="s">
        <v>102</v>
      </c>
      <c r="C442" s="113" t="s">
        <v>60</v>
      </c>
      <c r="D442" s="113" t="s">
        <v>296</v>
      </c>
      <c r="E442" s="113" t="s">
        <v>58</v>
      </c>
      <c r="F442" s="114">
        <f t="shared" si="87"/>
        <v>0</v>
      </c>
      <c r="G442" s="114">
        <f t="shared" si="87"/>
        <v>0</v>
      </c>
      <c r="H442" s="114">
        <f t="shared" si="87"/>
        <v>0</v>
      </c>
    </row>
    <row r="443" spans="1:8" ht="15" hidden="1" x14ac:dyDescent="0.25">
      <c r="A443" s="119" t="s">
        <v>81</v>
      </c>
      <c r="B443" s="113" t="s">
        <v>102</v>
      </c>
      <c r="C443" s="113" t="s">
        <v>60</v>
      </c>
      <c r="D443" s="113" t="s">
        <v>296</v>
      </c>
      <c r="E443" s="113" t="s">
        <v>82</v>
      </c>
      <c r="F443" s="114">
        <f t="shared" si="87"/>
        <v>0</v>
      </c>
      <c r="G443" s="114">
        <f t="shared" si="87"/>
        <v>0</v>
      </c>
      <c r="H443" s="114">
        <f t="shared" si="87"/>
        <v>0</v>
      </c>
    </row>
    <row r="444" spans="1:8" ht="27.75" hidden="1" customHeight="1" x14ac:dyDescent="0.25">
      <c r="A444" s="119" t="s">
        <v>272</v>
      </c>
      <c r="B444" s="113" t="s">
        <v>102</v>
      </c>
      <c r="C444" s="113" t="s">
        <v>60</v>
      </c>
      <c r="D444" s="113" t="s">
        <v>296</v>
      </c>
      <c r="E444" s="113" t="s">
        <v>273</v>
      </c>
      <c r="F444" s="114"/>
      <c r="G444" s="114"/>
      <c r="H444" s="114"/>
    </row>
    <row r="445" spans="1:8" ht="19.5" hidden="1" customHeight="1" x14ac:dyDescent="0.25">
      <c r="A445" s="119" t="s">
        <v>122</v>
      </c>
      <c r="B445" s="113" t="s">
        <v>102</v>
      </c>
      <c r="C445" s="113" t="s">
        <v>60</v>
      </c>
      <c r="D445" s="113" t="s">
        <v>170</v>
      </c>
      <c r="E445" s="113" t="s">
        <v>58</v>
      </c>
      <c r="F445" s="114">
        <f t="shared" ref="F445:H446" si="88">F446</f>
        <v>0</v>
      </c>
      <c r="G445" s="114">
        <f t="shared" si="88"/>
        <v>0</v>
      </c>
      <c r="H445" s="114">
        <f t="shared" si="88"/>
        <v>0</v>
      </c>
    </row>
    <row r="446" spans="1:8" ht="18" hidden="1" customHeight="1" x14ac:dyDescent="0.25">
      <c r="A446" s="119" t="s">
        <v>171</v>
      </c>
      <c r="B446" s="113" t="s">
        <v>102</v>
      </c>
      <c r="C446" s="113" t="s">
        <v>60</v>
      </c>
      <c r="D446" s="113" t="s">
        <v>172</v>
      </c>
      <c r="E446" s="113" t="s">
        <v>58</v>
      </c>
      <c r="F446" s="114">
        <f t="shared" si="88"/>
        <v>0</v>
      </c>
      <c r="G446" s="114">
        <f t="shared" si="88"/>
        <v>0</v>
      </c>
      <c r="H446" s="114">
        <f t="shared" si="88"/>
        <v>0</v>
      </c>
    </row>
    <row r="447" spans="1:8" ht="27.75" hidden="1" customHeight="1" x14ac:dyDescent="0.25">
      <c r="A447" s="119" t="s">
        <v>79</v>
      </c>
      <c r="B447" s="113" t="s">
        <v>102</v>
      </c>
      <c r="C447" s="113" t="s">
        <v>60</v>
      </c>
      <c r="D447" s="113" t="s">
        <v>172</v>
      </c>
      <c r="E447" s="113" t="s">
        <v>80</v>
      </c>
      <c r="F447" s="114">
        <v>0</v>
      </c>
      <c r="G447" s="114">
        <v>0</v>
      </c>
      <c r="H447" s="114">
        <v>0</v>
      </c>
    </row>
    <row r="448" spans="1:8" ht="42" hidden="1" customHeight="1" x14ac:dyDescent="0.25">
      <c r="A448" s="119" t="s">
        <v>655</v>
      </c>
      <c r="B448" s="113" t="s">
        <v>102</v>
      </c>
      <c r="C448" s="113" t="s">
        <v>60</v>
      </c>
      <c r="D448" s="113" t="s">
        <v>670</v>
      </c>
      <c r="E448" s="113" t="s">
        <v>58</v>
      </c>
      <c r="F448" s="114">
        <f>F449</f>
        <v>0</v>
      </c>
      <c r="G448" s="114">
        <v>0</v>
      </c>
      <c r="H448" s="114">
        <v>0</v>
      </c>
    </row>
    <row r="449" spans="1:8" ht="27.75" hidden="1" customHeight="1" x14ac:dyDescent="0.25">
      <c r="A449" s="119" t="s">
        <v>77</v>
      </c>
      <c r="B449" s="113" t="s">
        <v>102</v>
      </c>
      <c r="C449" s="113" t="s">
        <v>60</v>
      </c>
      <c r="D449" s="113" t="s">
        <v>670</v>
      </c>
      <c r="E449" s="113" t="s">
        <v>78</v>
      </c>
      <c r="F449" s="114">
        <f>F450</f>
        <v>0</v>
      </c>
      <c r="G449" s="114">
        <v>0</v>
      </c>
      <c r="H449" s="114">
        <v>0</v>
      </c>
    </row>
    <row r="450" spans="1:8" ht="27.75" hidden="1" customHeight="1" x14ac:dyDescent="0.25">
      <c r="A450" s="119" t="s">
        <v>79</v>
      </c>
      <c r="B450" s="113" t="s">
        <v>102</v>
      </c>
      <c r="C450" s="113" t="s">
        <v>60</v>
      </c>
      <c r="D450" s="113" t="s">
        <v>670</v>
      </c>
      <c r="E450" s="113" t="s">
        <v>80</v>
      </c>
      <c r="F450" s="114"/>
      <c r="G450" s="114"/>
      <c r="H450" s="114"/>
    </row>
    <row r="451" spans="1:8" ht="39.75" customHeight="1" x14ac:dyDescent="0.25">
      <c r="A451" s="119" t="s">
        <v>722</v>
      </c>
      <c r="B451" s="113" t="s">
        <v>102</v>
      </c>
      <c r="C451" s="113" t="s">
        <v>60</v>
      </c>
      <c r="D451" s="113" t="s">
        <v>166</v>
      </c>
      <c r="E451" s="113" t="s">
        <v>58</v>
      </c>
      <c r="F451" s="114">
        <f>F452</f>
        <v>614.70000000000005</v>
      </c>
      <c r="G451" s="114">
        <f t="shared" ref="G451:H452" si="89">G452</f>
        <v>0</v>
      </c>
      <c r="H451" s="114">
        <f t="shared" si="89"/>
        <v>0</v>
      </c>
    </row>
    <row r="452" spans="1:8" ht="27.75" customHeight="1" x14ac:dyDescent="0.25">
      <c r="A452" s="119" t="s">
        <v>175</v>
      </c>
      <c r="B452" s="113" t="s">
        <v>102</v>
      </c>
      <c r="C452" s="113" t="s">
        <v>60</v>
      </c>
      <c r="D452" s="113" t="s">
        <v>176</v>
      </c>
      <c r="E452" s="113" t="s">
        <v>58</v>
      </c>
      <c r="F452" s="114">
        <f>F453</f>
        <v>614.70000000000005</v>
      </c>
      <c r="G452" s="114">
        <f t="shared" si="89"/>
        <v>0</v>
      </c>
      <c r="H452" s="114">
        <f t="shared" si="89"/>
        <v>0</v>
      </c>
    </row>
    <row r="453" spans="1:8" ht="21" customHeight="1" x14ac:dyDescent="0.25">
      <c r="A453" s="119" t="s">
        <v>136</v>
      </c>
      <c r="B453" s="113" t="s">
        <v>102</v>
      </c>
      <c r="C453" s="113" t="s">
        <v>60</v>
      </c>
      <c r="D453" s="113" t="s">
        <v>177</v>
      </c>
      <c r="E453" s="113" t="s">
        <v>58</v>
      </c>
      <c r="F453" s="114">
        <f>F454+F456</f>
        <v>614.70000000000005</v>
      </c>
      <c r="G453" s="114">
        <f t="shared" ref="G453:H453" si="90">G454+G456</f>
        <v>0</v>
      </c>
      <c r="H453" s="114">
        <f t="shared" si="90"/>
        <v>0</v>
      </c>
    </row>
    <row r="454" spans="1:8" ht="27.75" customHeight="1" x14ac:dyDescent="0.25">
      <c r="A454" s="119" t="s">
        <v>77</v>
      </c>
      <c r="B454" s="113" t="s">
        <v>102</v>
      </c>
      <c r="C454" s="113" t="s">
        <v>60</v>
      </c>
      <c r="D454" s="113" t="s">
        <v>177</v>
      </c>
      <c r="E454" s="113" t="s">
        <v>78</v>
      </c>
      <c r="F454" s="114">
        <f>F455</f>
        <v>396</v>
      </c>
      <c r="G454" s="114">
        <f t="shared" ref="G454:H454" si="91">G455</f>
        <v>0</v>
      </c>
      <c r="H454" s="114">
        <f t="shared" si="91"/>
        <v>0</v>
      </c>
    </row>
    <row r="455" spans="1:8" ht="27.75" customHeight="1" x14ac:dyDescent="0.25">
      <c r="A455" s="119" t="s">
        <v>79</v>
      </c>
      <c r="B455" s="113" t="s">
        <v>102</v>
      </c>
      <c r="C455" s="113" t="s">
        <v>60</v>
      </c>
      <c r="D455" s="113" t="s">
        <v>177</v>
      </c>
      <c r="E455" s="113" t="s">
        <v>80</v>
      </c>
      <c r="F455" s="114">
        <v>396</v>
      </c>
      <c r="G455" s="114">
        <v>0</v>
      </c>
      <c r="H455" s="114">
        <v>0</v>
      </c>
    </row>
    <row r="456" spans="1:8" ht="24.75" customHeight="1" x14ac:dyDescent="0.25">
      <c r="A456" s="119" t="s">
        <v>81</v>
      </c>
      <c r="B456" s="113" t="s">
        <v>102</v>
      </c>
      <c r="C456" s="113" t="s">
        <v>60</v>
      </c>
      <c r="D456" s="113" t="s">
        <v>177</v>
      </c>
      <c r="E456" s="113" t="s">
        <v>82</v>
      </c>
      <c r="F456" s="114">
        <f>F458</f>
        <v>218.7</v>
      </c>
      <c r="G456" s="114">
        <f t="shared" ref="G456:H456" si="92">G458</f>
        <v>0</v>
      </c>
      <c r="H456" s="114">
        <f t="shared" si="92"/>
        <v>0</v>
      </c>
    </row>
    <row r="457" spans="1:8" ht="39.75" hidden="1" customHeight="1" x14ac:dyDescent="0.25">
      <c r="A457" s="129"/>
      <c r="B457" s="113"/>
      <c r="C457" s="113"/>
      <c r="D457" s="113"/>
      <c r="E457" s="113"/>
      <c r="F457" s="114"/>
      <c r="G457" s="114"/>
      <c r="H457" s="114"/>
    </row>
    <row r="458" spans="1:8" ht="57" customHeight="1" x14ac:dyDescent="0.25">
      <c r="A458" s="129" t="s">
        <v>671</v>
      </c>
      <c r="B458" s="113" t="s">
        <v>102</v>
      </c>
      <c r="C458" s="113" t="s">
        <v>60</v>
      </c>
      <c r="D458" s="113" t="s">
        <v>177</v>
      </c>
      <c r="E458" s="113" t="s">
        <v>273</v>
      </c>
      <c r="F458" s="114">
        <v>218.7</v>
      </c>
      <c r="G458" s="114">
        <v>0</v>
      </c>
      <c r="H458" s="114">
        <v>0</v>
      </c>
    </row>
    <row r="459" spans="1:8" ht="54.75" customHeight="1" x14ac:dyDescent="0.25">
      <c r="A459" s="119" t="s">
        <v>720</v>
      </c>
      <c r="B459" s="113" t="s">
        <v>102</v>
      </c>
      <c r="C459" s="113" t="s">
        <v>60</v>
      </c>
      <c r="D459" s="113" t="s">
        <v>179</v>
      </c>
      <c r="E459" s="113" t="s">
        <v>58</v>
      </c>
      <c r="F459" s="114">
        <f>F460</f>
        <v>116.1</v>
      </c>
      <c r="G459" s="114">
        <f>G460</f>
        <v>116.1</v>
      </c>
      <c r="H459" s="114">
        <f>H460</f>
        <v>116.1</v>
      </c>
    </row>
    <row r="460" spans="1:8" ht="18" customHeight="1" x14ac:dyDescent="0.25">
      <c r="A460" s="119" t="s">
        <v>136</v>
      </c>
      <c r="B460" s="113" t="s">
        <v>102</v>
      </c>
      <c r="C460" s="113" t="s">
        <v>60</v>
      </c>
      <c r="D460" s="113" t="s">
        <v>312</v>
      </c>
      <c r="E460" s="113" t="s">
        <v>58</v>
      </c>
      <c r="F460" s="114">
        <f>F461+F463</f>
        <v>116.1</v>
      </c>
      <c r="G460" s="114">
        <f>G461+G463</f>
        <v>116.1</v>
      </c>
      <c r="H460" s="114">
        <f>H461+H463</f>
        <v>116.1</v>
      </c>
    </row>
    <row r="461" spans="1:8" ht="27.75" customHeight="1" x14ac:dyDescent="0.25">
      <c r="A461" s="119" t="s">
        <v>77</v>
      </c>
      <c r="B461" s="113" t="s">
        <v>102</v>
      </c>
      <c r="C461" s="113" t="s">
        <v>60</v>
      </c>
      <c r="D461" s="113" t="s">
        <v>312</v>
      </c>
      <c r="E461" s="113" t="s">
        <v>78</v>
      </c>
      <c r="F461" s="114">
        <f>F462</f>
        <v>116.1</v>
      </c>
      <c r="G461" s="114">
        <f>G462</f>
        <v>116.1</v>
      </c>
      <c r="H461" s="114">
        <f>H462</f>
        <v>116.1</v>
      </c>
    </row>
    <row r="462" spans="1:8" ht="27.75" customHeight="1" x14ac:dyDescent="0.25">
      <c r="A462" s="119" t="s">
        <v>79</v>
      </c>
      <c r="B462" s="113" t="s">
        <v>102</v>
      </c>
      <c r="C462" s="113" t="s">
        <v>60</v>
      </c>
      <c r="D462" s="113" t="s">
        <v>312</v>
      </c>
      <c r="E462" s="113" t="s">
        <v>80</v>
      </c>
      <c r="F462" s="114">
        <v>116.1</v>
      </c>
      <c r="G462" s="114">
        <v>116.1</v>
      </c>
      <c r="H462" s="114">
        <v>116.1</v>
      </c>
    </row>
    <row r="463" spans="1:8" ht="39.75" hidden="1" customHeight="1" x14ac:dyDescent="0.25">
      <c r="A463" s="119" t="s">
        <v>181</v>
      </c>
      <c r="B463" s="113" t="s">
        <v>102</v>
      </c>
      <c r="C463" s="113" t="s">
        <v>60</v>
      </c>
      <c r="D463" s="113" t="s">
        <v>312</v>
      </c>
      <c r="E463" s="113" t="s">
        <v>182</v>
      </c>
      <c r="F463" s="114">
        <f>F464</f>
        <v>0</v>
      </c>
      <c r="G463" s="114">
        <f>G464</f>
        <v>0</v>
      </c>
      <c r="H463" s="114">
        <f>H464</f>
        <v>0</v>
      </c>
    </row>
    <row r="464" spans="1:8" ht="21" hidden="1" customHeight="1" x14ac:dyDescent="0.25">
      <c r="A464" s="119" t="s">
        <v>183</v>
      </c>
      <c r="B464" s="113" t="s">
        <v>102</v>
      </c>
      <c r="C464" s="113" t="s">
        <v>60</v>
      </c>
      <c r="D464" s="113" t="s">
        <v>312</v>
      </c>
      <c r="E464" s="113" t="s">
        <v>184</v>
      </c>
      <c r="F464" s="114"/>
      <c r="G464" s="114"/>
      <c r="H464" s="114"/>
    </row>
    <row r="465" spans="1:8" s="33" customFormat="1" ht="18" customHeight="1" x14ac:dyDescent="0.25">
      <c r="A465" s="119" t="s">
        <v>313</v>
      </c>
      <c r="B465" s="113" t="s">
        <v>102</v>
      </c>
      <c r="C465" s="113" t="s">
        <v>198</v>
      </c>
      <c r="D465" s="113" t="s">
        <v>57</v>
      </c>
      <c r="E465" s="113" t="s">
        <v>58</v>
      </c>
      <c r="F465" s="114">
        <f>F466+F495</f>
        <v>2179.4</v>
      </c>
      <c r="G465" s="114">
        <f>G466+G495</f>
        <v>2170</v>
      </c>
      <c r="H465" s="114">
        <f>H466+H495</f>
        <v>1634.6</v>
      </c>
    </row>
    <row r="466" spans="1:8" s="33" customFormat="1" ht="39" x14ac:dyDescent="0.25">
      <c r="A466" s="119" t="s">
        <v>733</v>
      </c>
      <c r="B466" s="113" t="s">
        <v>102</v>
      </c>
      <c r="C466" s="113" t="s">
        <v>198</v>
      </c>
      <c r="D466" s="113" t="s">
        <v>314</v>
      </c>
      <c r="E466" s="113" t="s">
        <v>58</v>
      </c>
      <c r="F466" s="114">
        <f>F467+F471+F475+F479+F483+F491</f>
        <v>2179.4</v>
      </c>
      <c r="G466" s="114">
        <f>G467+G471+G475+G479+G483+G491</f>
        <v>2170</v>
      </c>
      <c r="H466" s="114">
        <f>H467+H471+H475+H479+H483+H491</f>
        <v>1634.6</v>
      </c>
    </row>
    <row r="467" spans="1:8" s="33" customFormat="1" ht="51.75" x14ac:dyDescent="0.25">
      <c r="A467" s="119" t="s">
        <v>315</v>
      </c>
      <c r="B467" s="113" t="s">
        <v>102</v>
      </c>
      <c r="C467" s="113" t="s">
        <v>198</v>
      </c>
      <c r="D467" s="113" t="s">
        <v>316</v>
      </c>
      <c r="E467" s="113" t="s">
        <v>58</v>
      </c>
      <c r="F467" s="114">
        <f t="shared" ref="F467:H469" si="93">F468</f>
        <v>200</v>
      </c>
      <c r="G467" s="114">
        <f t="shared" si="93"/>
        <v>200</v>
      </c>
      <c r="H467" s="114">
        <f t="shared" si="93"/>
        <v>100</v>
      </c>
    </row>
    <row r="468" spans="1:8" s="33" customFormat="1" ht="15" x14ac:dyDescent="0.25">
      <c r="A468" s="119" t="s">
        <v>136</v>
      </c>
      <c r="B468" s="113" t="s">
        <v>102</v>
      </c>
      <c r="C468" s="113" t="s">
        <v>198</v>
      </c>
      <c r="D468" s="113" t="s">
        <v>317</v>
      </c>
      <c r="E468" s="113" t="s">
        <v>58</v>
      </c>
      <c r="F468" s="114">
        <f t="shared" si="93"/>
        <v>200</v>
      </c>
      <c r="G468" s="114">
        <f t="shared" si="93"/>
        <v>200</v>
      </c>
      <c r="H468" s="114">
        <f t="shared" si="93"/>
        <v>100</v>
      </c>
    </row>
    <row r="469" spans="1:8" s="33" customFormat="1" ht="26.25" x14ac:dyDescent="0.25">
      <c r="A469" s="119" t="s">
        <v>77</v>
      </c>
      <c r="B469" s="113" t="s">
        <v>102</v>
      </c>
      <c r="C469" s="113" t="s">
        <v>198</v>
      </c>
      <c r="D469" s="113" t="s">
        <v>317</v>
      </c>
      <c r="E469" s="113" t="s">
        <v>78</v>
      </c>
      <c r="F469" s="114">
        <f t="shared" si="93"/>
        <v>200</v>
      </c>
      <c r="G469" s="114">
        <f t="shared" si="93"/>
        <v>200</v>
      </c>
      <c r="H469" s="114">
        <f t="shared" si="93"/>
        <v>100</v>
      </c>
    </row>
    <row r="470" spans="1:8" s="34" customFormat="1" ht="30" customHeight="1" x14ac:dyDescent="0.25">
      <c r="A470" s="119" t="s">
        <v>79</v>
      </c>
      <c r="B470" s="113" t="s">
        <v>102</v>
      </c>
      <c r="C470" s="113" t="s">
        <v>198</v>
      </c>
      <c r="D470" s="113" t="s">
        <v>317</v>
      </c>
      <c r="E470" s="113" t="s">
        <v>80</v>
      </c>
      <c r="F470" s="114">
        <v>200</v>
      </c>
      <c r="G470" s="114">
        <v>200</v>
      </c>
      <c r="H470" s="114">
        <v>100</v>
      </c>
    </row>
    <row r="471" spans="1:8" s="34" customFormat="1" ht="69.75" customHeight="1" x14ac:dyDescent="0.25">
      <c r="A471" s="119" t="s">
        <v>318</v>
      </c>
      <c r="B471" s="113" t="s">
        <v>102</v>
      </c>
      <c r="C471" s="113" t="s">
        <v>198</v>
      </c>
      <c r="D471" s="113" t="s">
        <v>319</v>
      </c>
      <c r="E471" s="113" t="s">
        <v>58</v>
      </c>
      <c r="F471" s="114">
        <f t="shared" ref="F471:H473" si="94">F472</f>
        <v>529.4</v>
      </c>
      <c r="G471" s="114">
        <f t="shared" si="94"/>
        <v>520</v>
      </c>
      <c r="H471" s="114">
        <f t="shared" si="94"/>
        <v>520</v>
      </c>
    </row>
    <row r="472" spans="1:8" s="34" customFormat="1" ht="17.25" customHeight="1" x14ac:dyDescent="0.25">
      <c r="A472" s="119" t="s">
        <v>136</v>
      </c>
      <c r="B472" s="113" t="s">
        <v>102</v>
      </c>
      <c r="C472" s="113" t="s">
        <v>198</v>
      </c>
      <c r="D472" s="113" t="s">
        <v>320</v>
      </c>
      <c r="E472" s="113" t="s">
        <v>58</v>
      </c>
      <c r="F472" s="114">
        <f t="shared" si="94"/>
        <v>529.4</v>
      </c>
      <c r="G472" s="114">
        <f t="shared" si="94"/>
        <v>520</v>
      </c>
      <c r="H472" s="114">
        <f t="shared" si="94"/>
        <v>520</v>
      </c>
    </row>
    <row r="473" spans="1:8" s="34" customFormat="1" ht="26.25" x14ac:dyDescent="0.25">
      <c r="A473" s="119" t="s">
        <v>77</v>
      </c>
      <c r="B473" s="113" t="s">
        <v>102</v>
      </c>
      <c r="C473" s="113" t="s">
        <v>198</v>
      </c>
      <c r="D473" s="113" t="s">
        <v>320</v>
      </c>
      <c r="E473" s="113" t="s">
        <v>78</v>
      </c>
      <c r="F473" s="114">
        <f t="shared" si="94"/>
        <v>529.4</v>
      </c>
      <c r="G473" s="114">
        <f t="shared" si="94"/>
        <v>520</v>
      </c>
      <c r="H473" s="114">
        <f t="shared" si="94"/>
        <v>520</v>
      </c>
    </row>
    <row r="474" spans="1:8" s="34" customFormat="1" ht="39" x14ac:dyDescent="0.25">
      <c r="A474" s="119" t="s">
        <v>79</v>
      </c>
      <c r="B474" s="113" t="s">
        <v>102</v>
      </c>
      <c r="C474" s="113" t="s">
        <v>198</v>
      </c>
      <c r="D474" s="113" t="s">
        <v>320</v>
      </c>
      <c r="E474" s="113" t="s">
        <v>80</v>
      </c>
      <c r="F474" s="114">
        <v>529.4</v>
      </c>
      <c r="G474" s="114">
        <v>520</v>
      </c>
      <c r="H474" s="114">
        <v>520</v>
      </c>
    </row>
    <row r="475" spans="1:8" s="34" customFormat="1" ht="26.25" x14ac:dyDescent="0.25">
      <c r="A475" s="119" t="s">
        <v>321</v>
      </c>
      <c r="B475" s="113" t="s">
        <v>102</v>
      </c>
      <c r="C475" s="113" t="s">
        <v>198</v>
      </c>
      <c r="D475" s="113" t="s">
        <v>322</v>
      </c>
      <c r="E475" s="113" t="s">
        <v>58</v>
      </c>
      <c r="F475" s="114">
        <f t="shared" ref="F475:H477" si="95">F476</f>
        <v>880</v>
      </c>
      <c r="G475" s="114">
        <f t="shared" si="95"/>
        <v>880</v>
      </c>
      <c r="H475" s="114">
        <f t="shared" si="95"/>
        <v>580</v>
      </c>
    </row>
    <row r="476" spans="1:8" s="34" customFormat="1" ht="15" x14ac:dyDescent="0.25">
      <c r="A476" s="119" t="s">
        <v>136</v>
      </c>
      <c r="B476" s="113" t="s">
        <v>102</v>
      </c>
      <c r="C476" s="113" t="s">
        <v>198</v>
      </c>
      <c r="D476" s="113" t="s">
        <v>323</v>
      </c>
      <c r="E476" s="113" t="s">
        <v>58</v>
      </c>
      <c r="F476" s="114">
        <f t="shared" si="95"/>
        <v>880</v>
      </c>
      <c r="G476" s="114">
        <f t="shared" si="95"/>
        <v>880</v>
      </c>
      <c r="H476" s="114">
        <f t="shared" si="95"/>
        <v>580</v>
      </c>
    </row>
    <row r="477" spans="1:8" s="34" customFormat="1" ht="26.25" x14ac:dyDescent="0.25">
      <c r="A477" s="119" t="s">
        <v>77</v>
      </c>
      <c r="B477" s="113" t="s">
        <v>102</v>
      </c>
      <c r="C477" s="113" t="s">
        <v>198</v>
      </c>
      <c r="D477" s="113" t="s">
        <v>323</v>
      </c>
      <c r="E477" s="113" t="s">
        <v>78</v>
      </c>
      <c r="F477" s="114">
        <f t="shared" si="95"/>
        <v>880</v>
      </c>
      <c r="G477" s="114">
        <f t="shared" si="95"/>
        <v>880</v>
      </c>
      <c r="H477" s="114">
        <f t="shared" si="95"/>
        <v>580</v>
      </c>
    </row>
    <row r="478" spans="1:8" s="34" customFormat="1" ht="32.25" customHeight="1" x14ac:dyDescent="0.25">
      <c r="A478" s="119" t="s">
        <v>79</v>
      </c>
      <c r="B478" s="113" t="s">
        <v>102</v>
      </c>
      <c r="C478" s="113" t="s">
        <v>198</v>
      </c>
      <c r="D478" s="113" t="s">
        <v>323</v>
      </c>
      <c r="E478" s="113" t="s">
        <v>80</v>
      </c>
      <c r="F478" s="114">
        <v>880</v>
      </c>
      <c r="G478" s="114">
        <v>880</v>
      </c>
      <c r="H478" s="114">
        <v>580</v>
      </c>
    </row>
    <row r="479" spans="1:8" s="34" customFormat="1" ht="39" x14ac:dyDescent="0.25">
      <c r="A479" s="119" t="s">
        <v>324</v>
      </c>
      <c r="B479" s="113" t="s">
        <v>102</v>
      </c>
      <c r="C479" s="113" t="s">
        <v>198</v>
      </c>
      <c r="D479" s="113" t="s">
        <v>325</v>
      </c>
      <c r="E479" s="113" t="s">
        <v>58</v>
      </c>
      <c r="F479" s="114">
        <f t="shared" ref="F479:H481" si="96">F480</f>
        <v>520</v>
      </c>
      <c r="G479" s="114">
        <f t="shared" si="96"/>
        <v>520</v>
      </c>
      <c r="H479" s="114">
        <f t="shared" si="96"/>
        <v>384.6</v>
      </c>
    </row>
    <row r="480" spans="1:8" s="34" customFormat="1" ht="15" x14ac:dyDescent="0.25">
      <c r="A480" s="119" t="s">
        <v>136</v>
      </c>
      <c r="B480" s="113" t="s">
        <v>102</v>
      </c>
      <c r="C480" s="113" t="s">
        <v>198</v>
      </c>
      <c r="D480" s="113" t="s">
        <v>326</v>
      </c>
      <c r="E480" s="113" t="s">
        <v>58</v>
      </c>
      <c r="F480" s="114">
        <f t="shared" si="96"/>
        <v>520</v>
      </c>
      <c r="G480" s="114">
        <f t="shared" si="96"/>
        <v>520</v>
      </c>
      <c r="H480" s="114">
        <f t="shared" si="96"/>
        <v>384.6</v>
      </c>
    </row>
    <row r="481" spans="1:8" s="34" customFormat="1" ht="26.25" x14ac:dyDescent="0.25">
      <c r="A481" s="119" t="s">
        <v>77</v>
      </c>
      <c r="B481" s="113" t="s">
        <v>102</v>
      </c>
      <c r="C481" s="113" t="s">
        <v>198</v>
      </c>
      <c r="D481" s="113" t="s">
        <v>326</v>
      </c>
      <c r="E481" s="113" t="s">
        <v>78</v>
      </c>
      <c r="F481" s="114">
        <f t="shared" si="96"/>
        <v>520</v>
      </c>
      <c r="G481" s="114">
        <f t="shared" si="96"/>
        <v>520</v>
      </c>
      <c r="H481" s="114">
        <f t="shared" si="96"/>
        <v>384.6</v>
      </c>
    </row>
    <row r="482" spans="1:8" s="34" customFormat="1" ht="32.25" customHeight="1" x14ac:dyDescent="0.25">
      <c r="A482" s="119" t="s">
        <v>79</v>
      </c>
      <c r="B482" s="113" t="s">
        <v>102</v>
      </c>
      <c r="C482" s="113" t="s">
        <v>198</v>
      </c>
      <c r="D482" s="113" t="s">
        <v>326</v>
      </c>
      <c r="E482" s="113" t="s">
        <v>80</v>
      </c>
      <c r="F482" s="114">
        <v>520</v>
      </c>
      <c r="G482" s="114">
        <v>520</v>
      </c>
      <c r="H482" s="114">
        <v>384.6</v>
      </c>
    </row>
    <row r="483" spans="1:8" s="34" customFormat="1" ht="26.25" x14ac:dyDescent="0.25">
      <c r="A483" s="119" t="s">
        <v>327</v>
      </c>
      <c r="B483" s="113" t="s">
        <v>102</v>
      </c>
      <c r="C483" s="113" t="s">
        <v>198</v>
      </c>
      <c r="D483" s="113" t="s">
        <v>328</v>
      </c>
      <c r="E483" s="113" t="s">
        <v>58</v>
      </c>
      <c r="F483" s="114">
        <f t="shared" ref="F483:H485" si="97">F484</f>
        <v>50</v>
      </c>
      <c r="G483" s="114">
        <f t="shared" si="97"/>
        <v>50</v>
      </c>
      <c r="H483" s="114">
        <f t="shared" si="97"/>
        <v>50</v>
      </c>
    </row>
    <row r="484" spans="1:8" s="34" customFormat="1" ht="15" x14ac:dyDescent="0.25">
      <c r="A484" s="119" t="s">
        <v>136</v>
      </c>
      <c r="B484" s="113" t="s">
        <v>102</v>
      </c>
      <c r="C484" s="113" t="s">
        <v>198</v>
      </c>
      <c r="D484" s="113" t="s">
        <v>329</v>
      </c>
      <c r="E484" s="113" t="s">
        <v>58</v>
      </c>
      <c r="F484" s="114">
        <f t="shared" si="97"/>
        <v>50</v>
      </c>
      <c r="G484" s="114">
        <f t="shared" si="97"/>
        <v>50</v>
      </c>
      <c r="H484" s="114">
        <f t="shared" si="97"/>
        <v>50</v>
      </c>
    </row>
    <row r="485" spans="1:8" s="34" customFormat="1" ht="26.25" x14ac:dyDescent="0.25">
      <c r="A485" s="119" t="s">
        <v>77</v>
      </c>
      <c r="B485" s="113" t="s">
        <v>102</v>
      </c>
      <c r="C485" s="113" t="s">
        <v>198</v>
      </c>
      <c r="D485" s="113" t="s">
        <v>329</v>
      </c>
      <c r="E485" s="113" t="s">
        <v>78</v>
      </c>
      <c r="F485" s="114">
        <f t="shared" si="97"/>
        <v>50</v>
      </c>
      <c r="G485" s="114">
        <f t="shared" si="97"/>
        <v>50</v>
      </c>
      <c r="H485" s="114">
        <f t="shared" si="97"/>
        <v>50</v>
      </c>
    </row>
    <row r="486" spans="1:8" s="34" customFormat="1" ht="30.75" customHeight="1" x14ac:dyDescent="0.25">
      <c r="A486" s="119" t="s">
        <v>79</v>
      </c>
      <c r="B486" s="113" t="s">
        <v>102</v>
      </c>
      <c r="C486" s="113" t="s">
        <v>198</v>
      </c>
      <c r="D486" s="113" t="s">
        <v>329</v>
      </c>
      <c r="E486" s="113" t="s">
        <v>80</v>
      </c>
      <c r="F486" s="114">
        <v>50</v>
      </c>
      <c r="G486" s="114">
        <v>50</v>
      </c>
      <c r="H486" s="114">
        <v>50</v>
      </c>
    </row>
    <row r="487" spans="1:8" s="34" customFormat="1" ht="26.25" hidden="1" x14ac:dyDescent="0.25">
      <c r="A487" s="119" t="s">
        <v>330</v>
      </c>
      <c r="B487" s="113" t="s">
        <v>102</v>
      </c>
      <c r="C487" s="113" t="s">
        <v>198</v>
      </c>
      <c r="D487" s="113" t="s">
        <v>331</v>
      </c>
      <c r="E487" s="113" t="s">
        <v>58</v>
      </c>
      <c r="F487" s="114">
        <f>F489</f>
        <v>0</v>
      </c>
      <c r="G487" s="114">
        <f>G489</f>
        <v>0</v>
      </c>
      <c r="H487" s="114">
        <f>H489</f>
        <v>0</v>
      </c>
    </row>
    <row r="488" spans="1:8" s="34" customFormat="1" ht="15" hidden="1" x14ac:dyDescent="0.25">
      <c r="A488" s="119" t="s">
        <v>136</v>
      </c>
      <c r="B488" s="113" t="s">
        <v>102</v>
      </c>
      <c r="C488" s="113" t="s">
        <v>198</v>
      </c>
      <c r="D488" s="113" t="s">
        <v>332</v>
      </c>
      <c r="E488" s="113" t="s">
        <v>58</v>
      </c>
      <c r="F488" s="114">
        <f t="shared" ref="F488:H489" si="98">F489</f>
        <v>0</v>
      </c>
      <c r="G488" s="114">
        <f t="shared" si="98"/>
        <v>0</v>
      </c>
      <c r="H488" s="114">
        <f t="shared" si="98"/>
        <v>0</v>
      </c>
    </row>
    <row r="489" spans="1:8" s="34" customFormat="1" ht="26.25" hidden="1" x14ac:dyDescent="0.25">
      <c r="A489" s="119" t="s">
        <v>77</v>
      </c>
      <c r="B489" s="113" t="s">
        <v>102</v>
      </c>
      <c r="C489" s="113" t="s">
        <v>198</v>
      </c>
      <c r="D489" s="113" t="s">
        <v>332</v>
      </c>
      <c r="E489" s="113" t="s">
        <v>78</v>
      </c>
      <c r="F489" s="114">
        <f t="shared" si="98"/>
        <v>0</v>
      </c>
      <c r="G489" s="114">
        <f t="shared" si="98"/>
        <v>0</v>
      </c>
      <c r="H489" s="114">
        <f t="shared" si="98"/>
        <v>0</v>
      </c>
    </row>
    <row r="490" spans="1:8" s="34" customFormat="1" ht="39" hidden="1" x14ac:dyDescent="0.25">
      <c r="A490" s="119" t="s">
        <v>79</v>
      </c>
      <c r="B490" s="113" t="s">
        <v>102</v>
      </c>
      <c r="C490" s="113" t="s">
        <v>198</v>
      </c>
      <c r="D490" s="113" t="s">
        <v>332</v>
      </c>
      <c r="E490" s="113" t="s">
        <v>80</v>
      </c>
      <c r="F490" s="114">
        <f>50-50</f>
        <v>0</v>
      </c>
      <c r="G490" s="114">
        <f>50-50</f>
        <v>0</v>
      </c>
      <c r="H490" s="114">
        <f>50-50</f>
        <v>0</v>
      </c>
    </row>
    <row r="491" spans="1:8" s="34" customFormat="1" ht="26.25" hidden="1" x14ac:dyDescent="0.25">
      <c r="A491" s="119" t="s">
        <v>330</v>
      </c>
      <c r="B491" s="113" t="s">
        <v>102</v>
      </c>
      <c r="C491" s="113" t="s">
        <v>198</v>
      </c>
      <c r="D491" s="113" t="s">
        <v>331</v>
      </c>
      <c r="E491" s="113" t="s">
        <v>58</v>
      </c>
      <c r="F491" s="114">
        <f t="shared" ref="F491:H493" si="99">F492</f>
        <v>0</v>
      </c>
      <c r="G491" s="114">
        <f t="shared" si="99"/>
        <v>0</v>
      </c>
      <c r="H491" s="114">
        <f t="shared" si="99"/>
        <v>0</v>
      </c>
    </row>
    <row r="492" spans="1:8" s="34" customFormat="1" ht="15" hidden="1" x14ac:dyDescent="0.25">
      <c r="A492" s="119" t="s">
        <v>136</v>
      </c>
      <c r="B492" s="113" t="s">
        <v>102</v>
      </c>
      <c r="C492" s="113" t="s">
        <v>198</v>
      </c>
      <c r="D492" s="113" t="s">
        <v>332</v>
      </c>
      <c r="E492" s="113" t="s">
        <v>58</v>
      </c>
      <c r="F492" s="114">
        <f t="shared" si="99"/>
        <v>0</v>
      </c>
      <c r="G492" s="114">
        <f t="shared" si="99"/>
        <v>0</v>
      </c>
      <c r="H492" s="114">
        <f t="shared" si="99"/>
        <v>0</v>
      </c>
    </row>
    <row r="493" spans="1:8" s="34" customFormat="1" ht="26.25" hidden="1" x14ac:dyDescent="0.25">
      <c r="A493" s="119" t="s">
        <v>77</v>
      </c>
      <c r="B493" s="113" t="s">
        <v>102</v>
      </c>
      <c r="C493" s="113" t="s">
        <v>198</v>
      </c>
      <c r="D493" s="113" t="s">
        <v>332</v>
      </c>
      <c r="E493" s="113" t="s">
        <v>78</v>
      </c>
      <c r="F493" s="114">
        <f t="shared" si="99"/>
        <v>0</v>
      </c>
      <c r="G493" s="114">
        <f t="shared" si="99"/>
        <v>0</v>
      </c>
      <c r="H493" s="114">
        <f t="shared" si="99"/>
        <v>0</v>
      </c>
    </row>
    <row r="494" spans="1:8" s="34" customFormat="1" ht="39" hidden="1" x14ac:dyDescent="0.25">
      <c r="A494" s="119" t="s">
        <v>79</v>
      </c>
      <c r="B494" s="113" t="s">
        <v>102</v>
      </c>
      <c r="C494" s="113" t="s">
        <v>198</v>
      </c>
      <c r="D494" s="113" t="s">
        <v>332</v>
      </c>
      <c r="E494" s="113" t="s">
        <v>80</v>
      </c>
      <c r="F494" s="114">
        <f>50-8.6-41.4</f>
        <v>0</v>
      </c>
      <c r="G494" s="114">
        <f>50-8.6-41.4</f>
        <v>0</v>
      </c>
      <c r="H494" s="114">
        <f>50-8.6-41.4</f>
        <v>0</v>
      </c>
    </row>
    <row r="495" spans="1:8" s="34" customFormat="1" ht="39" hidden="1" x14ac:dyDescent="0.25">
      <c r="A495" s="119" t="s">
        <v>311</v>
      </c>
      <c r="B495" s="113" t="s">
        <v>102</v>
      </c>
      <c r="C495" s="113" t="s">
        <v>198</v>
      </c>
      <c r="D495" s="113" t="s">
        <v>166</v>
      </c>
      <c r="E495" s="113" t="s">
        <v>58</v>
      </c>
      <c r="F495" s="114">
        <f t="shared" ref="F495:H498" si="100">F496</f>
        <v>0</v>
      </c>
      <c r="G495" s="114">
        <f t="shared" si="100"/>
        <v>0</v>
      </c>
      <c r="H495" s="114">
        <f t="shared" si="100"/>
        <v>0</v>
      </c>
    </row>
    <row r="496" spans="1:8" s="34" customFormat="1" ht="26.25" hidden="1" x14ac:dyDescent="0.25">
      <c r="A496" s="119" t="s">
        <v>175</v>
      </c>
      <c r="B496" s="113" t="s">
        <v>102</v>
      </c>
      <c r="C496" s="113" t="s">
        <v>198</v>
      </c>
      <c r="D496" s="113" t="s">
        <v>176</v>
      </c>
      <c r="E496" s="113" t="s">
        <v>58</v>
      </c>
      <c r="F496" s="114">
        <f t="shared" si="100"/>
        <v>0</v>
      </c>
      <c r="G496" s="114">
        <f t="shared" si="100"/>
        <v>0</v>
      </c>
      <c r="H496" s="114">
        <f t="shared" si="100"/>
        <v>0</v>
      </c>
    </row>
    <row r="497" spans="1:8" s="34" customFormat="1" ht="15" hidden="1" x14ac:dyDescent="0.25">
      <c r="A497" s="119" t="s">
        <v>136</v>
      </c>
      <c r="B497" s="113" t="s">
        <v>102</v>
      </c>
      <c r="C497" s="113" t="s">
        <v>198</v>
      </c>
      <c r="D497" s="113" t="s">
        <v>177</v>
      </c>
      <c r="E497" s="113" t="s">
        <v>58</v>
      </c>
      <c r="F497" s="114">
        <f t="shared" si="100"/>
        <v>0</v>
      </c>
      <c r="G497" s="114">
        <f t="shared" si="100"/>
        <v>0</v>
      </c>
      <c r="H497" s="114">
        <f t="shared" si="100"/>
        <v>0</v>
      </c>
    </row>
    <row r="498" spans="1:8" s="34" customFormat="1" ht="26.25" hidden="1" x14ac:dyDescent="0.25">
      <c r="A498" s="119" t="s">
        <v>77</v>
      </c>
      <c r="B498" s="113" t="s">
        <v>102</v>
      </c>
      <c r="C498" s="113" t="s">
        <v>198</v>
      </c>
      <c r="D498" s="113" t="s">
        <v>177</v>
      </c>
      <c r="E498" s="113" t="s">
        <v>78</v>
      </c>
      <c r="F498" s="114">
        <f t="shared" si="100"/>
        <v>0</v>
      </c>
      <c r="G498" s="114">
        <f t="shared" si="100"/>
        <v>0</v>
      </c>
      <c r="H498" s="114">
        <f t="shared" si="100"/>
        <v>0</v>
      </c>
    </row>
    <row r="499" spans="1:8" s="34" customFormat="1" ht="39" hidden="1" x14ac:dyDescent="0.25">
      <c r="A499" s="119" t="s">
        <v>79</v>
      </c>
      <c r="B499" s="113" t="s">
        <v>102</v>
      </c>
      <c r="C499" s="113" t="s">
        <v>198</v>
      </c>
      <c r="D499" s="113" t="s">
        <v>177</v>
      </c>
      <c r="E499" s="113" t="s">
        <v>80</v>
      </c>
      <c r="F499" s="114">
        <v>0</v>
      </c>
      <c r="G499" s="114">
        <v>0</v>
      </c>
      <c r="H499" s="114">
        <v>0</v>
      </c>
    </row>
    <row r="500" spans="1:8" s="34" customFormat="1" ht="39" hidden="1" x14ac:dyDescent="0.25">
      <c r="A500" s="119" t="s">
        <v>333</v>
      </c>
      <c r="B500" s="113" t="s">
        <v>102</v>
      </c>
      <c r="C500" s="113" t="s">
        <v>198</v>
      </c>
      <c r="D500" s="113" t="s">
        <v>334</v>
      </c>
      <c r="E500" s="113" t="s">
        <v>58</v>
      </c>
      <c r="F500" s="114">
        <f t="shared" ref="F500:H502" si="101">F501</f>
        <v>0</v>
      </c>
      <c r="G500" s="114">
        <f t="shared" si="101"/>
        <v>0</v>
      </c>
      <c r="H500" s="114">
        <f t="shared" si="101"/>
        <v>0</v>
      </c>
    </row>
    <row r="501" spans="1:8" s="34" customFormat="1" ht="15" hidden="1" x14ac:dyDescent="0.25">
      <c r="A501" s="119" t="s">
        <v>136</v>
      </c>
      <c r="B501" s="113" t="s">
        <v>102</v>
      </c>
      <c r="C501" s="113" t="s">
        <v>198</v>
      </c>
      <c r="D501" s="113" t="s">
        <v>335</v>
      </c>
      <c r="E501" s="113" t="s">
        <v>58</v>
      </c>
      <c r="F501" s="114">
        <f t="shared" si="101"/>
        <v>0</v>
      </c>
      <c r="G501" s="114">
        <f t="shared" si="101"/>
        <v>0</v>
      </c>
      <c r="H501" s="114">
        <f t="shared" si="101"/>
        <v>0</v>
      </c>
    </row>
    <row r="502" spans="1:8" s="34" customFormat="1" ht="39" hidden="1" x14ac:dyDescent="0.25">
      <c r="A502" s="119" t="s">
        <v>181</v>
      </c>
      <c r="B502" s="113" t="s">
        <v>102</v>
      </c>
      <c r="C502" s="113" t="s">
        <v>198</v>
      </c>
      <c r="D502" s="113" t="s">
        <v>335</v>
      </c>
      <c r="E502" s="113" t="s">
        <v>182</v>
      </c>
      <c r="F502" s="114">
        <f t="shared" si="101"/>
        <v>0</v>
      </c>
      <c r="G502" s="114">
        <f t="shared" si="101"/>
        <v>0</v>
      </c>
      <c r="H502" s="114">
        <f t="shared" si="101"/>
        <v>0</v>
      </c>
    </row>
    <row r="503" spans="1:8" s="34" customFormat="1" ht="15" hidden="1" x14ac:dyDescent="0.25">
      <c r="A503" s="119" t="s">
        <v>183</v>
      </c>
      <c r="B503" s="113" t="s">
        <v>102</v>
      </c>
      <c r="C503" s="113" t="s">
        <v>198</v>
      </c>
      <c r="D503" s="113" t="s">
        <v>335</v>
      </c>
      <c r="E503" s="113" t="s">
        <v>184</v>
      </c>
      <c r="F503" s="114"/>
      <c r="G503" s="114"/>
      <c r="H503" s="114"/>
    </row>
    <row r="504" spans="1:8" s="34" customFormat="1" ht="26.25" hidden="1" x14ac:dyDescent="0.25">
      <c r="A504" s="119" t="s">
        <v>336</v>
      </c>
      <c r="B504" s="113" t="s">
        <v>102</v>
      </c>
      <c r="C504" s="113" t="s">
        <v>102</v>
      </c>
      <c r="D504" s="113" t="s">
        <v>57</v>
      </c>
      <c r="E504" s="113" t="s">
        <v>58</v>
      </c>
      <c r="F504" s="114">
        <f t="shared" ref="F504:H508" si="102">F505</f>
        <v>0</v>
      </c>
      <c r="G504" s="114">
        <f t="shared" si="102"/>
        <v>0</v>
      </c>
      <c r="H504" s="114">
        <f t="shared" si="102"/>
        <v>0</v>
      </c>
    </row>
    <row r="505" spans="1:8" s="34" customFormat="1" ht="39" hidden="1" x14ac:dyDescent="0.25">
      <c r="A505" s="119" t="s">
        <v>337</v>
      </c>
      <c r="B505" s="113" t="s">
        <v>102</v>
      </c>
      <c r="C505" s="113" t="s">
        <v>102</v>
      </c>
      <c r="D505" s="113" t="s">
        <v>166</v>
      </c>
      <c r="E505" s="113" t="s">
        <v>58</v>
      </c>
      <c r="F505" s="114">
        <f t="shared" si="102"/>
        <v>0</v>
      </c>
      <c r="G505" s="114">
        <f t="shared" si="102"/>
        <v>0</v>
      </c>
      <c r="H505" s="114">
        <f t="shared" si="102"/>
        <v>0</v>
      </c>
    </row>
    <row r="506" spans="1:8" s="34" customFormat="1" ht="26.25" hidden="1" x14ac:dyDescent="0.25">
      <c r="A506" s="119" t="s">
        <v>175</v>
      </c>
      <c r="B506" s="113" t="s">
        <v>102</v>
      </c>
      <c r="C506" s="113" t="s">
        <v>102</v>
      </c>
      <c r="D506" s="113" t="s">
        <v>176</v>
      </c>
      <c r="E506" s="113" t="s">
        <v>58</v>
      </c>
      <c r="F506" s="114">
        <f t="shared" si="102"/>
        <v>0</v>
      </c>
      <c r="G506" s="114">
        <f t="shared" si="102"/>
        <v>0</v>
      </c>
      <c r="H506" s="114">
        <f t="shared" si="102"/>
        <v>0</v>
      </c>
    </row>
    <row r="507" spans="1:8" s="34" customFormat="1" ht="15" hidden="1" x14ac:dyDescent="0.25">
      <c r="A507" s="119" t="s">
        <v>136</v>
      </c>
      <c r="B507" s="113" t="s">
        <v>102</v>
      </c>
      <c r="C507" s="113" t="s">
        <v>102</v>
      </c>
      <c r="D507" s="113" t="s">
        <v>177</v>
      </c>
      <c r="E507" s="113" t="s">
        <v>58</v>
      </c>
      <c r="F507" s="114">
        <f t="shared" si="102"/>
        <v>0</v>
      </c>
      <c r="G507" s="114">
        <f t="shared" si="102"/>
        <v>0</v>
      </c>
      <c r="H507" s="114">
        <f t="shared" si="102"/>
        <v>0</v>
      </c>
    </row>
    <row r="508" spans="1:8" s="34" customFormat="1" ht="26.25" hidden="1" x14ac:dyDescent="0.25">
      <c r="A508" s="119" t="s">
        <v>77</v>
      </c>
      <c r="B508" s="113" t="s">
        <v>102</v>
      </c>
      <c r="C508" s="113" t="s">
        <v>102</v>
      </c>
      <c r="D508" s="113" t="s">
        <v>177</v>
      </c>
      <c r="E508" s="113" t="s">
        <v>78</v>
      </c>
      <c r="F508" s="114">
        <f t="shared" si="102"/>
        <v>0</v>
      </c>
      <c r="G508" s="114">
        <f t="shared" si="102"/>
        <v>0</v>
      </c>
      <c r="H508" s="114">
        <f t="shared" si="102"/>
        <v>0</v>
      </c>
    </row>
    <row r="509" spans="1:8" s="34" customFormat="1" ht="39" hidden="1" x14ac:dyDescent="0.25">
      <c r="A509" s="119" t="s">
        <v>79</v>
      </c>
      <c r="B509" s="113" t="s">
        <v>102</v>
      </c>
      <c r="C509" s="113" t="s">
        <v>102</v>
      </c>
      <c r="D509" s="113" t="s">
        <v>177</v>
      </c>
      <c r="E509" s="113" t="s">
        <v>80</v>
      </c>
      <c r="F509" s="114"/>
      <c r="G509" s="114"/>
      <c r="H509" s="114"/>
    </row>
    <row r="510" spans="1:8" s="33" customFormat="1" ht="15" x14ac:dyDescent="0.25">
      <c r="A510" s="119" t="s">
        <v>338</v>
      </c>
      <c r="B510" s="113" t="s">
        <v>115</v>
      </c>
      <c r="C510" s="113" t="s">
        <v>56</v>
      </c>
      <c r="D510" s="113" t="s">
        <v>57</v>
      </c>
      <c r="E510" s="113" t="s">
        <v>58</v>
      </c>
      <c r="F510" s="114">
        <f>F511+F540+F592+F633+F639</f>
        <v>48523.8</v>
      </c>
      <c r="G510" s="114">
        <f>G511+G540+G592+G633+G639</f>
        <v>44803.5</v>
      </c>
      <c r="H510" s="114">
        <f>H511+H540+H592+H633+H639</f>
        <v>46136.5</v>
      </c>
    </row>
    <row r="511" spans="1:8" s="33" customFormat="1" ht="15" x14ac:dyDescent="0.25">
      <c r="A511" s="119" t="s">
        <v>339</v>
      </c>
      <c r="B511" s="113" t="s">
        <v>115</v>
      </c>
      <c r="C511" s="113" t="s">
        <v>55</v>
      </c>
      <c r="D511" s="113" t="s">
        <v>57</v>
      </c>
      <c r="E511" s="113" t="s">
        <v>58</v>
      </c>
      <c r="F511" s="114">
        <f>F512+F517</f>
        <v>20562.100000000002</v>
      </c>
      <c r="G511" s="114">
        <f>G512+G517</f>
        <v>18182.5</v>
      </c>
      <c r="H511" s="114">
        <f>H512+H517</f>
        <v>18846.5</v>
      </c>
    </row>
    <row r="512" spans="1:8" s="33" customFormat="1" ht="39" hidden="1" x14ac:dyDescent="0.25">
      <c r="A512" s="119" t="s">
        <v>340</v>
      </c>
      <c r="B512" s="113" t="s">
        <v>115</v>
      </c>
      <c r="C512" s="113" t="s">
        <v>55</v>
      </c>
      <c r="D512" s="113" t="s">
        <v>341</v>
      </c>
      <c r="E512" s="113" t="s">
        <v>58</v>
      </c>
      <c r="F512" s="114">
        <f t="shared" ref="F512:H515" si="103">F513</f>
        <v>0</v>
      </c>
      <c r="G512" s="114">
        <f t="shared" si="103"/>
        <v>0</v>
      </c>
      <c r="H512" s="114">
        <f t="shared" si="103"/>
        <v>0</v>
      </c>
    </row>
    <row r="513" spans="1:8" s="33" customFormat="1" ht="51.75" hidden="1" x14ac:dyDescent="0.25">
      <c r="A513" s="131" t="s">
        <v>342</v>
      </c>
      <c r="B513" s="132" t="s">
        <v>115</v>
      </c>
      <c r="C513" s="132" t="s">
        <v>55</v>
      </c>
      <c r="D513" s="132" t="s">
        <v>343</v>
      </c>
      <c r="E513" s="132" t="s">
        <v>58</v>
      </c>
      <c r="F513" s="127">
        <f t="shared" si="103"/>
        <v>0</v>
      </c>
      <c r="G513" s="127">
        <f t="shared" si="103"/>
        <v>0</v>
      </c>
      <c r="H513" s="127">
        <f t="shared" si="103"/>
        <v>0</v>
      </c>
    </row>
    <row r="514" spans="1:8" s="33" customFormat="1" ht="15" hidden="1" x14ac:dyDescent="0.25">
      <c r="A514" s="131" t="s">
        <v>136</v>
      </c>
      <c r="B514" s="132" t="s">
        <v>115</v>
      </c>
      <c r="C514" s="132" t="s">
        <v>55</v>
      </c>
      <c r="D514" s="132" t="s">
        <v>344</v>
      </c>
      <c r="E514" s="132" t="s">
        <v>58</v>
      </c>
      <c r="F514" s="127">
        <f t="shared" si="103"/>
        <v>0</v>
      </c>
      <c r="G514" s="127">
        <f t="shared" si="103"/>
        <v>0</v>
      </c>
      <c r="H514" s="127">
        <f t="shared" si="103"/>
        <v>0</v>
      </c>
    </row>
    <row r="515" spans="1:8" s="33" customFormat="1" ht="39" hidden="1" x14ac:dyDescent="0.25">
      <c r="A515" s="131" t="s">
        <v>345</v>
      </c>
      <c r="B515" s="132" t="s">
        <v>115</v>
      </c>
      <c r="C515" s="132" t="s">
        <v>55</v>
      </c>
      <c r="D515" s="132" t="s">
        <v>344</v>
      </c>
      <c r="E515" s="132" t="s">
        <v>346</v>
      </c>
      <c r="F515" s="127">
        <f t="shared" si="103"/>
        <v>0</v>
      </c>
      <c r="G515" s="127">
        <f t="shared" si="103"/>
        <v>0</v>
      </c>
      <c r="H515" s="127">
        <f t="shared" si="103"/>
        <v>0</v>
      </c>
    </row>
    <row r="516" spans="1:8" s="33" customFormat="1" ht="15" hidden="1" x14ac:dyDescent="0.25">
      <c r="A516" s="131" t="s">
        <v>347</v>
      </c>
      <c r="B516" s="132" t="s">
        <v>115</v>
      </c>
      <c r="C516" s="132" t="s">
        <v>55</v>
      </c>
      <c r="D516" s="132" t="s">
        <v>344</v>
      </c>
      <c r="E516" s="132" t="s">
        <v>348</v>
      </c>
      <c r="F516" s="127">
        <f>63.1-63.1</f>
        <v>0</v>
      </c>
      <c r="G516" s="127">
        <f>63.1-63.1</f>
        <v>0</v>
      </c>
      <c r="H516" s="127">
        <f>63.1-63.1</f>
        <v>0</v>
      </c>
    </row>
    <row r="517" spans="1:8" s="33" customFormat="1" ht="39" x14ac:dyDescent="0.25">
      <c r="A517" s="119" t="s">
        <v>718</v>
      </c>
      <c r="B517" s="113" t="s">
        <v>115</v>
      </c>
      <c r="C517" s="113" t="s">
        <v>55</v>
      </c>
      <c r="D517" s="113" t="s">
        <v>349</v>
      </c>
      <c r="E517" s="113" t="s">
        <v>58</v>
      </c>
      <c r="F517" s="114">
        <f>F518</f>
        <v>20562.100000000002</v>
      </c>
      <c r="G517" s="114">
        <f>G518</f>
        <v>18182.5</v>
      </c>
      <c r="H517" s="114">
        <f>H518</f>
        <v>18846.5</v>
      </c>
    </row>
    <row r="518" spans="1:8" s="33" customFormat="1" ht="55.5" customHeight="1" x14ac:dyDescent="0.25">
      <c r="A518" s="119" t="s">
        <v>350</v>
      </c>
      <c r="B518" s="113" t="s">
        <v>115</v>
      </c>
      <c r="C518" s="113" t="s">
        <v>55</v>
      </c>
      <c r="D518" s="113" t="s">
        <v>351</v>
      </c>
      <c r="E518" s="113" t="s">
        <v>58</v>
      </c>
      <c r="F518" s="114">
        <f>F519+F528+F531+F534+F522+F525+F537</f>
        <v>20562.100000000002</v>
      </c>
      <c r="G518" s="114">
        <f t="shared" ref="G518:H518" si="104">G519+G528+G531+G534+G522+G525</f>
        <v>18182.5</v>
      </c>
      <c r="H518" s="114">
        <f t="shared" si="104"/>
        <v>18846.5</v>
      </c>
    </row>
    <row r="519" spans="1:8" s="33" customFormat="1" ht="43.5" customHeight="1" x14ac:dyDescent="0.25">
      <c r="A519" s="119" t="s">
        <v>352</v>
      </c>
      <c r="B519" s="113" t="s">
        <v>115</v>
      </c>
      <c r="C519" s="113" t="s">
        <v>55</v>
      </c>
      <c r="D519" s="113" t="s">
        <v>353</v>
      </c>
      <c r="E519" s="113" t="s">
        <v>58</v>
      </c>
      <c r="F519" s="114">
        <f t="shared" ref="F519:H520" si="105">F520</f>
        <v>10995.5</v>
      </c>
      <c r="G519" s="114">
        <f t="shared" si="105"/>
        <v>8985</v>
      </c>
      <c r="H519" s="114">
        <f t="shared" si="105"/>
        <v>9131.9</v>
      </c>
    </row>
    <row r="520" spans="1:8" s="33" customFormat="1" ht="31.5" customHeight="1" x14ac:dyDescent="0.25">
      <c r="A520" s="119" t="s">
        <v>345</v>
      </c>
      <c r="B520" s="113" t="s">
        <v>115</v>
      </c>
      <c r="C520" s="113" t="s">
        <v>55</v>
      </c>
      <c r="D520" s="113" t="s">
        <v>353</v>
      </c>
      <c r="E520" s="113" t="s">
        <v>346</v>
      </c>
      <c r="F520" s="114">
        <f t="shared" si="105"/>
        <v>10995.5</v>
      </c>
      <c r="G520" s="114">
        <f t="shared" si="105"/>
        <v>8985</v>
      </c>
      <c r="H520" s="114">
        <f t="shared" si="105"/>
        <v>9131.9</v>
      </c>
    </row>
    <row r="521" spans="1:8" s="33" customFormat="1" ht="17.25" customHeight="1" x14ac:dyDescent="0.25">
      <c r="A521" s="119" t="s">
        <v>347</v>
      </c>
      <c r="B521" s="113" t="s">
        <v>115</v>
      </c>
      <c r="C521" s="113" t="s">
        <v>55</v>
      </c>
      <c r="D521" s="113" t="s">
        <v>353</v>
      </c>
      <c r="E521" s="113" t="s">
        <v>348</v>
      </c>
      <c r="F521" s="114">
        <v>10995.5</v>
      </c>
      <c r="G521" s="114">
        <v>8985</v>
      </c>
      <c r="H521" s="114">
        <v>9131.9</v>
      </c>
    </row>
    <row r="522" spans="1:8" s="33" customFormat="1" ht="30.75" customHeight="1" x14ac:dyDescent="0.25">
      <c r="A522" s="119" t="s">
        <v>657</v>
      </c>
      <c r="B522" s="113" t="s">
        <v>115</v>
      </c>
      <c r="C522" s="113" t="s">
        <v>55</v>
      </c>
      <c r="D522" s="113" t="s">
        <v>673</v>
      </c>
      <c r="E522" s="113" t="s">
        <v>58</v>
      </c>
      <c r="F522" s="114">
        <f>F523</f>
        <v>540.29999999999995</v>
      </c>
      <c r="G522" s="114">
        <f t="shared" ref="G522:H523" si="106">G523</f>
        <v>0</v>
      </c>
      <c r="H522" s="114">
        <f t="shared" si="106"/>
        <v>0</v>
      </c>
    </row>
    <row r="523" spans="1:8" s="33" customFormat="1" ht="28.5" customHeight="1" x14ac:dyDescent="0.25">
      <c r="A523" s="119" t="s">
        <v>345</v>
      </c>
      <c r="B523" s="113" t="s">
        <v>115</v>
      </c>
      <c r="C523" s="113" t="s">
        <v>55</v>
      </c>
      <c r="D523" s="113" t="s">
        <v>673</v>
      </c>
      <c r="E523" s="113" t="s">
        <v>346</v>
      </c>
      <c r="F523" s="114">
        <f>F524</f>
        <v>540.29999999999995</v>
      </c>
      <c r="G523" s="114">
        <f t="shared" si="106"/>
        <v>0</v>
      </c>
      <c r="H523" s="114">
        <f t="shared" si="106"/>
        <v>0</v>
      </c>
    </row>
    <row r="524" spans="1:8" s="33" customFormat="1" ht="17.25" customHeight="1" x14ac:dyDescent="0.25">
      <c r="A524" s="119" t="s">
        <v>347</v>
      </c>
      <c r="B524" s="113" t="s">
        <v>115</v>
      </c>
      <c r="C524" s="113" t="s">
        <v>55</v>
      </c>
      <c r="D524" s="113" t="s">
        <v>673</v>
      </c>
      <c r="E524" s="113" t="s">
        <v>348</v>
      </c>
      <c r="F524" s="114">
        <v>540.29999999999995</v>
      </c>
      <c r="G524" s="114">
        <v>0</v>
      </c>
      <c r="H524" s="114">
        <v>0</v>
      </c>
    </row>
    <row r="525" spans="1:8" s="33" customFormat="1" ht="45" customHeight="1" x14ac:dyDescent="0.25">
      <c r="A525" s="119" t="s">
        <v>660</v>
      </c>
      <c r="B525" s="113" t="s">
        <v>115</v>
      </c>
      <c r="C525" s="113" t="s">
        <v>55</v>
      </c>
      <c r="D525" s="113" t="s">
        <v>674</v>
      </c>
      <c r="E525" s="113" t="s">
        <v>58</v>
      </c>
      <c r="F525" s="114">
        <f>F526</f>
        <v>28.4</v>
      </c>
      <c r="G525" s="114">
        <f t="shared" ref="G525:H526" si="107">G526</f>
        <v>0</v>
      </c>
      <c r="H525" s="114">
        <f t="shared" si="107"/>
        <v>0</v>
      </c>
    </row>
    <row r="526" spans="1:8" s="33" customFormat="1" ht="32.25" customHeight="1" x14ac:dyDescent="0.25">
      <c r="A526" s="119" t="s">
        <v>345</v>
      </c>
      <c r="B526" s="113" t="s">
        <v>115</v>
      </c>
      <c r="C526" s="113" t="s">
        <v>55</v>
      </c>
      <c r="D526" s="113" t="s">
        <v>674</v>
      </c>
      <c r="E526" s="113" t="s">
        <v>346</v>
      </c>
      <c r="F526" s="114">
        <f>F527</f>
        <v>28.4</v>
      </c>
      <c r="G526" s="114">
        <f t="shared" si="107"/>
        <v>0</v>
      </c>
      <c r="H526" s="114">
        <f t="shared" si="107"/>
        <v>0</v>
      </c>
    </row>
    <row r="527" spans="1:8" s="33" customFormat="1" ht="17.25" customHeight="1" x14ac:dyDescent="0.25">
      <c r="A527" s="119" t="s">
        <v>347</v>
      </c>
      <c r="B527" s="113" t="s">
        <v>115</v>
      </c>
      <c r="C527" s="113" t="s">
        <v>55</v>
      </c>
      <c r="D527" s="113" t="s">
        <v>674</v>
      </c>
      <c r="E527" s="113" t="s">
        <v>348</v>
      </c>
      <c r="F527" s="114">
        <v>28.4</v>
      </c>
      <c r="G527" s="114">
        <v>0</v>
      </c>
      <c r="H527" s="114">
        <v>0</v>
      </c>
    </row>
    <row r="528" spans="1:8" s="33" customFormat="1" ht="64.5" x14ac:dyDescent="0.25">
      <c r="A528" s="119" t="s">
        <v>354</v>
      </c>
      <c r="B528" s="113" t="s">
        <v>115</v>
      </c>
      <c r="C528" s="113" t="s">
        <v>55</v>
      </c>
      <c r="D528" s="113" t="s">
        <v>355</v>
      </c>
      <c r="E528" s="113" t="s">
        <v>58</v>
      </c>
      <c r="F528" s="114">
        <f t="shared" ref="F528:H529" si="108">F529</f>
        <v>89</v>
      </c>
      <c r="G528" s="114">
        <f t="shared" si="108"/>
        <v>89</v>
      </c>
      <c r="H528" s="114">
        <f t="shared" si="108"/>
        <v>89</v>
      </c>
    </row>
    <row r="529" spans="1:8" s="33" customFormat="1" ht="30.75" customHeight="1" x14ac:dyDescent="0.25">
      <c r="A529" s="119" t="s">
        <v>345</v>
      </c>
      <c r="B529" s="113" t="s">
        <v>115</v>
      </c>
      <c r="C529" s="113" t="s">
        <v>55</v>
      </c>
      <c r="D529" s="113" t="s">
        <v>355</v>
      </c>
      <c r="E529" s="113" t="s">
        <v>346</v>
      </c>
      <c r="F529" s="114">
        <f t="shared" si="108"/>
        <v>89</v>
      </c>
      <c r="G529" s="114">
        <f t="shared" si="108"/>
        <v>89</v>
      </c>
      <c r="H529" s="114">
        <f t="shared" si="108"/>
        <v>89</v>
      </c>
    </row>
    <row r="530" spans="1:8" s="33" customFormat="1" ht="19.5" customHeight="1" x14ac:dyDescent="0.25">
      <c r="A530" s="119" t="s">
        <v>347</v>
      </c>
      <c r="B530" s="113" t="s">
        <v>115</v>
      </c>
      <c r="C530" s="113" t="s">
        <v>55</v>
      </c>
      <c r="D530" s="113" t="s">
        <v>355</v>
      </c>
      <c r="E530" s="113" t="s">
        <v>348</v>
      </c>
      <c r="F530" s="114">
        <v>89</v>
      </c>
      <c r="G530" s="114">
        <v>89</v>
      </c>
      <c r="H530" s="114">
        <v>89</v>
      </c>
    </row>
    <row r="531" spans="1:8" s="33" customFormat="1" ht="141" x14ac:dyDescent="0.25">
      <c r="A531" s="119" t="s">
        <v>356</v>
      </c>
      <c r="B531" s="113" t="s">
        <v>115</v>
      </c>
      <c r="C531" s="113" t="s">
        <v>55</v>
      </c>
      <c r="D531" s="113" t="s">
        <v>357</v>
      </c>
      <c r="E531" s="113" t="s">
        <v>58</v>
      </c>
      <c r="F531" s="114">
        <f t="shared" ref="F531:H532" si="109">F532</f>
        <v>50.7</v>
      </c>
      <c r="G531" s="114">
        <f t="shared" si="109"/>
        <v>52.4</v>
      </c>
      <c r="H531" s="114">
        <f t="shared" si="109"/>
        <v>54</v>
      </c>
    </row>
    <row r="532" spans="1:8" s="33" customFormat="1" ht="39" x14ac:dyDescent="0.25">
      <c r="A532" s="119" t="s">
        <v>345</v>
      </c>
      <c r="B532" s="113" t="s">
        <v>115</v>
      </c>
      <c r="C532" s="113" t="s">
        <v>55</v>
      </c>
      <c r="D532" s="113" t="s">
        <v>357</v>
      </c>
      <c r="E532" s="113" t="s">
        <v>346</v>
      </c>
      <c r="F532" s="114">
        <f t="shared" si="109"/>
        <v>50.7</v>
      </c>
      <c r="G532" s="114">
        <f t="shared" si="109"/>
        <v>52.4</v>
      </c>
      <c r="H532" s="114">
        <f t="shared" si="109"/>
        <v>54</v>
      </c>
    </row>
    <row r="533" spans="1:8" s="33" customFormat="1" ht="15" x14ac:dyDescent="0.25">
      <c r="A533" s="119" t="s">
        <v>347</v>
      </c>
      <c r="B533" s="113" t="s">
        <v>115</v>
      </c>
      <c r="C533" s="113" t="s">
        <v>55</v>
      </c>
      <c r="D533" s="113" t="s">
        <v>357</v>
      </c>
      <c r="E533" s="113" t="s">
        <v>348</v>
      </c>
      <c r="F533" s="114">
        <v>50.7</v>
      </c>
      <c r="G533" s="114">
        <v>52.4</v>
      </c>
      <c r="H533" s="114">
        <v>54</v>
      </c>
    </row>
    <row r="534" spans="1:8" s="33" customFormat="1" ht="39" x14ac:dyDescent="0.25">
      <c r="A534" s="119" t="s">
        <v>358</v>
      </c>
      <c r="B534" s="113" t="s">
        <v>115</v>
      </c>
      <c r="C534" s="113" t="s">
        <v>55</v>
      </c>
      <c r="D534" s="113" t="s">
        <v>359</v>
      </c>
      <c r="E534" s="113" t="s">
        <v>58</v>
      </c>
      <c r="F534" s="114">
        <f t="shared" ref="F534:H535" si="110">F535</f>
        <v>8858.2000000000007</v>
      </c>
      <c r="G534" s="114">
        <f t="shared" si="110"/>
        <v>9056.1</v>
      </c>
      <c r="H534" s="114">
        <f t="shared" si="110"/>
        <v>9571.6</v>
      </c>
    </row>
    <row r="535" spans="1:8" s="33" customFormat="1" ht="29.25" customHeight="1" x14ac:dyDescent="0.25">
      <c r="A535" s="119" t="s">
        <v>345</v>
      </c>
      <c r="B535" s="113" t="s">
        <v>115</v>
      </c>
      <c r="C535" s="113" t="s">
        <v>55</v>
      </c>
      <c r="D535" s="113" t="s">
        <v>359</v>
      </c>
      <c r="E535" s="113" t="s">
        <v>346</v>
      </c>
      <c r="F535" s="114">
        <f t="shared" si="110"/>
        <v>8858.2000000000007</v>
      </c>
      <c r="G535" s="114">
        <f t="shared" si="110"/>
        <v>9056.1</v>
      </c>
      <c r="H535" s="114">
        <f t="shared" si="110"/>
        <v>9571.6</v>
      </c>
    </row>
    <row r="536" spans="1:8" s="33" customFormat="1" ht="18" customHeight="1" x14ac:dyDescent="0.25">
      <c r="A536" s="119" t="s">
        <v>347</v>
      </c>
      <c r="B536" s="113" t="s">
        <v>115</v>
      </c>
      <c r="C536" s="113" t="s">
        <v>55</v>
      </c>
      <c r="D536" s="113" t="s">
        <v>359</v>
      </c>
      <c r="E536" s="113" t="s">
        <v>348</v>
      </c>
      <c r="F536" s="114">
        <v>8858.2000000000007</v>
      </c>
      <c r="G536" s="114">
        <v>9056.1</v>
      </c>
      <c r="H536" s="114">
        <v>9571.6</v>
      </c>
    </row>
    <row r="537" spans="1:8" s="33" customFormat="1" ht="47.25" customHeight="1" x14ac:dyDescent="0.25">
      <c r="A537" s="119" t="s">
        <v>655</v>
      </c>
      <c r="B537" s="113" t="s">
        <v>115</v>
      </c>
      <c r="C537" s="113" t="s">
        <v>55</v>
      </c>
      <c r="D537" s="113" t="s">
        <v>672</v>
      </c>
      <c r="E537" s="113" t="s">
        <v>58</v>
      </c>
      <c r="F537" s="114">
        <f>F538</f>
        <v>0</v>
      </c>
      <c r="G537" s="114">
        <v>0</v>
      </c>
      <c r="H537" s="114">
        <v>0</v>
      </c>
    </row>
    <row r="538" spans="1:8" s="33" customFormat="1" ht="28.5" customHeight="1" x14ac:dyDescent="0.25">
      <c r="A538" s="119" t="s">
        <v>345</v>
      </c>
      <c r="B538" s="113" t="s">
        <v>115</v>
      </c>
      <c r="C538" s="113" t="s">
        <v>55</v>
      </c>
      <c r="D538" s="113" t="s">
        <v>672</v>
      </c>
      <c r="E538" s="113" t="s">
        <v>346</v>
      </c>
      <c r="F538" s="114">
        <f>F539</f>
        <v>0</v>
      </c>
      <c r="G538" s="114">
        <v>0</v>
      </c>
      <c r="H538" s="114">
        <v>0</v>
      </c>
    </row>
    <row r="539" spans="1:8" s="33" customFormat="1" ht="18" customHeight="1" x14ac:dyDescent="0.25">
      <c r="A539" s="119" t="s">
        <v>347</v>
      </c>
      <c r="B539" s="113" t="s">
        <v>115</v>
      </c>
      <c r="C539" s="113" t="s">
        <v>55</v>
      </c>
      <c r="D539" s="113" t="s">
        <v>672</v>
      </c>
      <c r="E539" s="113" t="s">
        <v>348</v>
      </c>
      <c r="F539" s="114"/>
      <c r="G539" s="114"/>
      <c r="H539" s="114"/>
    </row>
    <row r="540" spans="1:8" s="33" customFormat="1" ht="19.5" customHeight="1" x14ac:dyDescent="0.25">
      <c r="A540" s="119" t="s">
        <v>360</v>
      </c>
      <c r="B540" s="113" t="s">
        <v>115</v>
      </c>
      <c r="C540" s="113" t="s">
        <v>60</v>
      </c>
      <c r="D540" s="113" t="s">
        <v>57</v>
      </c>
      <c r="E540" s="113" t="s">
        <v>58</v>
      </c>
      <c r="F540" s="114">
        <f>F541+F569</f>
        <v>24621.199999999997</v>
      </c>
      <c r="G540" s="114">
        <f>G541+G569</f>
        <v>23382.2</v>
      </c>
      <c r="H540" s="114">
        <f>H541+H569</f>
        <v>24151.9</v>
      </c>
    </row>
    <row r="541" spans="1:8" s="33" customFormat="1" ht="39" hidden="1" x14ac:dyDescent="0.25">
      <c r="A541" s="119" t="s">
        <v>340</v>
      </c>
      <c r="B541" s="113" t="s">
        <v>115</v>
      </c>
      <c r="C541" s="113" t="s">
        <v>60</v>
      </c>
      <c r="D541" s="113" t="s">
        <v>341</v>
      </c>
      <c r="E541" s="113" t="s">
        <v>58</v>
      </c>
      <c r="F541" s="114">
        <f t="shared" ref="F541:H544" si="111">F542</f>
        <v>0</v>
      </c>
      <c r="G541" s="114">
        <f t="shared" si="111"/>
        <v>0</v>
      </c>
      <c r="H541" s="114">
        <f t="shared" si="111"/>
        <v>0</v>
      </c>
    </row>
    <row r="542" spans="1:8" s="33" customFormat="1" ht="51.75" hidden="1" x14ac:dyDescent="0.25">
      <c r="A542" s="119" t="s">
        <v>342</v>
      </c>
      <c r="B542" s="113" t="s">
        <v>115</v>
      </c>
      <c r="C542" s="113" t="s">
        <v>60</v>
      </c>
      <c r="D542" s="113" t="s">
        <v>343</v>
      </c>
      <c r="E542" s="113" t="s">
        <v>58</v>
      </c>
      <c r="F542" s="114">
        <f t="shared" si="111"/>
        <v>0</v>
      </c>
      <c r="G542" s="114">
        <f t="shared" si="111"/>
        <v>0</v>
      </c>
      <c r="H542" s="114">
        <f t="shared" si="111"/>
        <v>0</v>
      </c>
    </row>
    <row r="543" spans="1:8" s="33" customFormat="1" ht="15" hidden="1" x14ac:dyDescent="0.25">
      <c r="A543" s="119" t="s">
        <v>136</v>
      </c>
      <c r="B543" s="113" t="s">
        <v>115</v>
      </c>
      <c r="C543" s="113" t="s">
        <v>60</v>
      </c>
      <c r="D543" s="113" t="s">
        <v>344</v>
      </c>
      <c r="E543" s="113" t="s">
        <v>58</v>
      </c>
      <c r="F543" s="114">
        <f t="shared" si="111"/>
        <v>0</v>
      </c>
      <c r="G543" s="114">
        <f t="shared" si="111"/>
        <v>0</v>
      </c>
      <c r="H543" s="114">
        <f t="shared" si="111"/>
        <v>0</v>
      </c>
    </row>
    <row r="544" spans="1:8" s="33" customFormat="1" ht="39" hidden="1" x14ac:dyDescent="0.25">
      <c r="A544" s="119" t="s">
        <v>345</v>
      </c>
      <c r="B544" s="113" t="s">
        <v>115</v>
      </c>
      <c r="C544" s="113" t="s">
        <v>60</v>
      </c>
      <c r="D544" s="113" t="s">
        <v>344</v>
      </c>
      <c r="E544" s="113" t="s">
        <v>346</v>
      </c>
      <c r="F544" s="114">
        <f t="shared" si="111"/>
        <v>0</v>
      </c>
      <c r="G544" s="114">
        <f t="shared" si="111"/>
        <v>0</v>
      </c>
      <c r="H544" s="114">
        <f t="shared" si="111"/>
        <v>0</v>
      </c>
    </row>
    <row r="545" spans="1:8" s="33" customFormat="1" ht="15" hidden="1" x14ac:dyDescent="0.25">
      <c r="A545" s="119" t="s">
        <v>347</v>
      </c>
      <c r="B545" s="113" t="s">
        <v>115</v>
      </c>
      <c r="C545" s="113" t="s">
        <v>60</v>
      </c>
      <c r="D545" s="113" t="s">
        <v>344</v>
      </c>
      <c r="E545" s="113" t="s">
        <v>348</v>
      </c>
      <c r="F545" s="114">
        <f>64.2-64.2</f>
        <v>0</v>
      </c>
      <c r="G545" s="114">
        <f>64.2-64.2</f>
        <v>0</v>
      </c>
      <c r="H545" s="114">
        <f>64.2-64.2</f>
        <v>0</v>
      </c>
    </row>
    <row r="546" spans="1:8" s="33" customFormat="1" ht="39" hidden="1" x14ac:dyDescent="0.25">
      <c r="A546" s="119" t="s">
        <v>361</v>
      </c>
      <c r="B546" s="113" t="s">
        <v>115</v>
      </c>
      <c r="C546" s="113" t="s">
        <v>60</v>
      </c>
      <c r="D546" s="113" t="s">
        <v>362</v>
      </c>
      <c r="E546" s="113" t="s">
        <v>58</v>
      </c>
      <c r="F546" s="114">
        <f t="shared" ref="F546:H549" si="112">F547</f>
        <v>0</v>
      </c>
      <c r="G546" s="114">
        <f t="shared" si="112"/>
        <v>0</v>
      </c>
      <c r="H546" s="114">
        <f t="shared" si="112"/>
        <v>0</v>
      </c>
    </row>
    <row r="547" spans="1:8" s="33" customFormat="1" ht="77.25" hidden="1" x14ac:dyDescent="0.25">
      <c r="A547" s="119" t="s">
        <v>363</v>
      </c>
      <c r="B547" s="113" t="s">
        <v>115</v>
      </c>
      <c r="C547" s="113" t="s">
        <v>60</v>
      </c>
      <c r="D547" s="113" t="s">
        <v>364</v>
      </c>
      <c r="E547" s="113" t="s">
        <v>58</v>
      </c>
      <c r="F547" s="114">
        <f t="shared" si="112"/>
        <v>0</v>
      </c>
      <c r="G547" s="114">
        <f t="shared" si="112"/>
        <v>0</v>
      </c>
      <c r="H547" s="114">
        <f t="shared" si="112"/>
        <v>0</v>
      </c>
    </row>
    <row r="548" spans="1:8" s="33" customFormat="1" ht="15" hidden="1" x14ac:dyDescent="0.25">
      <c r="A548" s="119" t="s">
        <v>136</v>
      </c>
      <c r="B548" s="113" t="s">
        <v>115</v>
      </c>
      <c r="C548" s="113" t="s">
        <v>60</v>
      </c>
      <c r="D548" s="113" t="s">
        <v>365</v>
      </c>
      <c r="E548" s="113" t="s">
        <v>58</v>
      </c>
      <c r="F548" s="114">
        <f t="shared" si="112"/>
        <v>0</v>
      </c>
      <c r="G548" s="114">
        <f t="shared" si="112"/>
        <v>0</v>
      </c>
      <c r="H548" s="114">
        <f t="shared" si="112"/>
        <v>0</v>
      </c>
    </row>
    <row r="549" spans="1:8" s="33" customFormat="1" ht="64.5" hidden="1" x14ac:dyDescent="0.25">
      <c r="A549" s="119" t="s">
        <v>67</v>
      </c>
      <c r="B549" s="113" t="s">
        <v>115</v>
      </c>
      <c r="C549" s="113" t="s">
        <v>60</v>
      </c>
      <c r="D549" s="113" t="s">
        <v>365</v>
      </c>
      <c r="E549" s="113" t="s">
        <v>68</v>
      </c>
      <c r="F549" s="114">
        <f t="shared" si="112"/>
        <v>0</v>
      </c>
      <c r="G549" s="114">
        <f t="shared" si="112"/>
        <v>0</v>
      </c>
      <c r="H549" s="114">
        <f t="shared" si="112"/>
        <v>0</v>
      </c>
    </row>
    <row r="550" spans="1:8" s="33" customFormat="1" ht="26.25" hidden="1" x14ac:dyDescent="0.25">
      <c r="A550" s="119" t="s">
        <v>194</v>
      </c>
      <c r="B550" s="113" t="s">
        <v>115</v>
      </c>
      <c r="C550" s="113" t="s">
        <v>60</v>
      </c>
      <c r="D550" s="113" t="s">
        <v>365</v>
      </c>
      <c r="E550" s="113" t="s">
        <v>195</v>
      </c>
      <c r="F550" s="114"/>
      <c r="G550" s="114"/>
      <c r="H550" s="114"/>
    </row>
    <row r="551" spans="1:8" s="33" customFormat="1" ht="25.5" hidden="1" customHeight="1" x14ac:dyDescent="0.25">
      <c r="A551" s="131" t="s">
        <v>366</v>
      </c>
      <c r="B551" s="132" t="s">
        <v>115</v>
      </c>
      <c r="C551" s="132" t="s">
        <v>60</v>
      </c>
      <c r="D551" s="132" t="s">
        <v>367</v>
      </c>
      <c r="E551" s="132" t="s">
        <v>58</v>
      </c>
      <c r="F551" s="127">
        <f>F552+F558+F562</f>
        <v>0</v>
      </c>
      <c r="G551" s="127">
        <f>G552+G558+G562</f>
        <v>0</v>
      </c>
      <c r="H551" s="127">
        <f>H552+H558+H562</f>
        <v>0</v>
      </c>
    </row>
    <row r="552" spans="1:8" s="33" customFormat="1" ht="25.5" hidden="1" customHeight="1" x14ac:dyDescent="0.25">
      <c r="A552" s="119" t="s">
        <v>368</v>
      </c>
      <c r="B552" s="113" t="s">
        <v>115</v>
      </c>
      <c r="C552" s="113" t="s">
        <v>60</v>
      </c>
      <c r="D552" s="113" t="s">
        <v>369</v>
      </c>
      <c r="E552" s="113" t="s">
        <v>58</v>
      </c>
      <c r="F552" s="114">
        <f>F553</f>
        <v>0</v>
      </c>
      <c r="G552" s="114">
        <f>G553</f>
        <v>0</v>
      </c>
      <c r="H552" s="114">
        <f>H553</f>
        <v>0</v>
      </c>
    </row>
    <row r="553" spans="1:8" s="33" customFormat="1" ht="25.5" hidden="1" customHeight="1" x14ac:dyDescent="0.25">
      <c r="A553" s="119" t="s">
        <v>192</v>
      </c>
      <c r="B553" s="113" t="s">
        <v>115</v>
      </c>
      <c r="C553" s="113" t="s">
        <v>60</v>
      </c>
      <c r="D553" s="113" t="s">
        <v>370</v>
      </c>
      <c r="E553" s="113" t="s">
        <v>58</v>
      </c>
      <c r="F553" s="114">
        <f>F554+F556</f>
        <v>0</v>
      </c>
      <c r="G553" s="114">
        <f>G554+G556</f>
        <v>0</v>
      </c>
      <c r="H553" s="114">
        <f>H554+H556</f>
        <v>0</v>
      </c>
    </row>
    <row r="554" spans="1:8" s="33" customFormat="1" ht="25.5" hidden="1" customHeight="1" x14ac:dyDescent="0.25">
      <c r="A554" s="119" t="s">
        <v>67</v>
      </c>
      <c r="B554" s="113" t="s">
        <v>115</v>
      </c>
      <c r="C554" s="113" t="s">
        <v>60</v>
      </c>
      <c r="D554" s="113" t="s">
        <v>370</v>
      </c>
      <c r="E554" s="113" t="s">
        <v>68</v>
      </c>
      <c r="F554" s="114">
        <f>F555</f>
        <v>0</v>
      </c>
      <c r="G554" s="114">
        <f>G555</f>
        <v>0</v>
      </c>
      <c r="H554" s="114">
        <f>H555</f>
        <v>0</v>
      </c>
    </row>
    <row r="555" spans="1:8" s="33" customFormat="1" ht="12.75" hidden="1" customHeight="1" x14ac:dyDescent="0.25">
      <c r="A555" s="119" t="s">
        <v>194</v>
      </c>
      <c r="B555" s="113" t="s">
        <v>115</v>
      </c>
      <c r="C555" s="113" t="s">
        <v>60</v>
      </c>
      <c r="D555" s="113" t="s">
        <v>370</v>
      </c>
      <c r="E555" s="113" t="s">
        <v>195</v>
      </c>
      <c r="F555" s="114"/>
      <c r="G555" s="114"/>
      <c r="H555" s="114"/>
    </row>
    <row r="556" spans="1:8" s="33" customFormat="1" ht="25.5" hidden="1" customHeight="1" x14ac:dyDescent="0.25">
      <c r="A556" s="119" t="s">
        <v>77</v>
      </c>
      <c r="B556" s="113" t="s">
        <v>115</v>
      </c>
      <c r="C556" s="113" t="s">
        <v>60</v>
      </c>
      <c r="D556" s="113" t="s">
        <v>370</v>
      </c>
      <c r="E556" s="113" t="s">
        <v>78</v>
      </c>
      <c r="F556" s="114">
        <f>F557</f>
        <v>0</v>
      </c>
      <c r="G556" s="114">
        <f>G557</f>
        <v>0</v>
      </c>
      <c r="H556" s="114">
        <f>H557</f>
        <v>0</v>
      </c>
    </row>
    <row r="557" spans="1:8" s="33" customFormat="1" ht="25.5" hidden="1" customHeight="1" x14ac:dyDescent="0.25">
      <c r="A557" s="119" t="s">
        <v>210</v>
      </c>
      <c r="B557" s="113" t="s">
        <v>115</v>
      </c>
      <c r="C557" s="113" t="s">
        <v>60</v>
      </c>
      <c r="D557" s="113" t="s">
        <v>370</v>
      </c>
      <c r="E557" s="113" t="s">
        <v>80</v>
      </c>
      <c r="F557" s="114"/>
      <c r="G557" s="114"/>
      <c r="H557" s="114"/>
    </row>
    <row r="558" spans="1:8" s="33" customFormat="1" ht="39" hidden="1" x14ac:dyDescent="0.25">
      <c r="A558" s="119" t="s">
        <v>371</v>
      </c>
      <c r="B558" s="113" t="s">
        <v>115</v>
      </c>
      <c r="C558" s="113" t="s">
        <v>60</v>
      </c>
      <c r="D558" s="113" t="s">
        <v>372</v>
      </c>
      <c r="E558" s="113" t="s">
        <v>58</v>
      </c>
      <c r="F558" s="114">
        <f t="shared" ref="F558:H560" si="113">F559</f>
        <v>0</v>
      </c>
      <c r="G558" s="114">
        <f t="shared" si="113"/>
        <v>0</v>
      </c>
      <c r="H558" s="114">
        <f t="shared" si="113"/>
        <v>0</v>
      </c>
    </row>
    <row r="559" spans="1:8" s="33" customFormat="1" ht="26.25" hidden="1" x14ac:dyDescent="0.25">
      <c r="A559" s="119" t="s">
        <v>192</v>
      </c>
      <c r="B559" s="113" t="s">
        <v>115</v>
      </c>
      <c r="C559" s="113" t="s">
        <v>60</v>
      </c>
      <c r="D559" s="113" t="s">
        <v>373</v>
      </c>
      <c r="E559" s="113" t="s">
        <v>58</v>
      </c>
      <c r="F559" s="114">
        <f t="shared" si="113"/>
        <v>0</v>
      </c>
      <c r="G559" s="114">
        <f t="shared" si="113"/>
        <v>0</v>
      </c>
      <c r="H559" s="114">
        <f t="shared" si="113"/>
        <v>0</v>
      </c>
    </row>
    <row r="560" spans="1:8" s="33" customFormat="1" ht="26.25" hidden="1" x14ac:dyDescent="0.25">
      <c r="A560" s="119" t="s">
        <v>77</v>
      </c>
      <c r="B560" s="113" t="s">
        <v>115</v>
      </c>
      <c r="C560" s="113" t="s">
        <v>60</v>
      </c>
      <c r="D560" s="113" t="s">
        <v>373</v>
      </c>
      <c r="E560" s="113" t="s">
        <v>78</v>
      </c>
      <c r="F560" s="114">
        <f t="shared" si="113"/>
        <v>0</v>
      </c>
      <c r="G560" s="114">
        <f t="shared" si="113"/>
        <v>0</v>
      </c>
      <c r="H560" s="114">
        <f t="shared" si="113"/>
        <v>0</v>
      </c>
    </row>
    <row r="561" spans="1:8" s="33" customFormat="1" ht="39" hidden="1" x14ac:dyDescent="0.25">
      <c r="A561" s="119" t="s">
        <v>210</v>
      </c>
      <c r="B561" s="113" t="s">
        <v>115</v>
      </c>
      <c r="C561" s="113" t="s">
        <v>60</v>
      </c>
      <c r="D561" s="113" t="s">
        <v>373</v>
      </c>
      <c r="E561" s="113" t="s">
        <v>80</v>
      </c>
      <c r="F561" s="114"/>
      <c r="G561" s="114"/>
      <c r="H561" s="114"/>
    </row>
    <row r="562" spans="1:8" s="33" customFormat="1" ht="26.25" hidden="1" x14ac:dyDescent="0.25">
      <c r="A562" s="119" t="s">
        <v>374</v>
      </c>
      <c r="B562" s="113" t="s">
        <v>115</v>
      </c>
      <c r="C562" s="113" t="s">
        <v>60</v>
      </c>
      <c r="D562" s="113" t="s">
        <v>375</v>
      </c>
      <c r="E562" s="113" t="s">
        <v>58</v>
      </c>
      <c r="F562" s="114">
        <f>F563+F566</f>
        <v>0</v>
      </c>
      <c r="G562" s="114">
        <f>G563+G566</f>
        <v>0</v>
      </c>
      <c r="H562" s="114">
        <f>H563+H566</f>
        <v>0</v>
      </c>
    </row>
    <row r="563" spans="1:8" s="33" customFormat="1" ht="26.25" hidden="1" x14ac:dyDescent="0.25">
      <c r="A563" s="119" t="s">
        <v>192</v>
      </c>
      <c r="B563" s="113" t="s">
        <v>115</v>
      </c>
      <c r="C563" s="113" t="s">
        <v>60</v>
      </c>
      <c r="D563" s="113" t="s">
        <v>376</v>
      </c>
      <c r="E563" s="113" t="s">
        <v>58</v>
      </c>
      <c r="F563" s="114">
        <f t="shared" ref="F563:H564" si="114">F564</f>
        <v>0</v>
      </c>
      <c r="G563" s="114">
        <f t="shared" si="114"/>
        <v>0</v>
      </c>
      <c r="H563" s="114">
        <f t="shared" si="114"/>
        <v>0</v>
      </c>
    </row>
    <row r="564" spans="1:8" s="33" customFormat="1" ht="26.25" hidden="1" x14ac:dyDescent="0.25">
      <c r="A564" s="119" t="s">
        <v>77</v>
      </c>
      <c r="B564" s="113" t="s">
        <v>115</v>
      </c>
      <c r="C564" s="113" t="s">
        <v>60</v>
      </c>
      <c r="D564" s="113" t="s">
        <v>376</v>
      </c>
      <c r="E564" s="113" t="s">
        <v>78</v>
      </c>
      <c r="F564" s="114">
        <f t="shared" si="114"/>
        <v>0</v>
      </c>
      <c r="G564" s="114">
        <f t="shared" si="114"/>
        <v>0</v>
      </c>
      <c r="H564" s="114">
        <f t="shared" si="114"/>
        <v>0</v>
      </c>
    </row>
    <row r="565" spans="1:8" s="33" customFormat="1" ht="39" hidden="1" x14ac:dyDescent="0.25">
      <c r="A565" s="119" t="s">
        <v>210</v>
      </c>
      <c r="B565" s="113" t="s">
        <v>115</v>
      </c>
      <c r="C565" s="113" t="s">
        <v>60</v>
      </c>
      <c r="D565" s="113" t="s">
        <v>376</v>
      </c>
      <c r="E565" s="113" t="s">
        <v>80</v>
      </c>
      <c r="F565" s="114"/>
      <c r="G565" s="114"/>
      <c r="H565" s="114"/>
    </row>
    <row r="566" spans="1:8" s="33" customFormat="1" ht="51.75" hidden="1" x14ac:dyDescent="0.25">
      <c r="A566" s="119" t="s">
        <v>190</v>
      </c>
      <c r="B566" s="113" t="s">
        <v>115</v>
      </c>
      <c r="C566" s="113" t="s">
        <v>60</v>
      </c>
      <c r="D566" s="113" t="s">
        <v>377</v>
      </c>
      <c r="E566" s="113" t="s">
        <v>58</v>
      </c>
      <c r="F566" s="114">
        <f t="shared" ref="F566:H567" si="115">F567</f>
        <v>0</v>
      </c>
      <c r="G566" s="114">
        <f t="shared" si="115"/>
        <v>0</v>
      </c>
      <c r="H566" s="114">
        <f t="shared" si="115"/>
        <v>0</v>
      </c>
    </row>
    <row r="567" spans="1:8" s="33" customFormat="1" ht="15" hidden="1" x14ac:dyDescent="0.25">
      <c r="A567" s="119" t="s">
        <v>81</v>
      </c>
      <c r="B567" s="113" t="s">
        <v>115</v>
      </c>
      <c r="C567" s="113" t="s">
        <v>60</v>
      </c>
      <c r="D567" s="113" t="s">
        <v>377</v>
      </c>
      <c r="E567" s="113" t="s">
        <v>82</v>
      </c>
      <c r="F567" s="114">
        <f t="shared" si="115"/>
        <v>0</v>
      </c>
      <c r="G567" s="114">
        <f t="shared" si="115"/>
        <v>0</v>
      </c>
      <c r="H567" s="114">
        <f t="shared" si="115"/>
        <v>0</v>
      </c>
    </row>
    <row r="568" spans="1:8" s="33" customFormat="1" ht="15" hidden="1" x14ac:dyDescent="0.25">
      <c r="A568" s="119" t="s">
        <v>83</v>
      </c>
      <c r="B568" s="113" t="s">
        <v>115</v>
      </c>
      <c r="C568" s="113" t="s">
        <v>60</v>
      </c>
      <c r="D568" s="113" t="s">
        <v>377</v>
      </c>
      <c r="E568" s="113" t="s">
        <v>84</v>
      </c>
      <c r="F568" s="114"/>
      <c r="G568" s="114"/>
      <c r="H568" s="114"/>
    </row>
    <row r="569" spans="1:8" s="33" customFormat="1" ht="109.5" customHeight="1" x14ac:dyDescent="0.25">
      <c r="A569" s="119" t="s">
        <v>721</v>
      </c>
      <c r="B569" s="113" t="s">
        <v>115</v>
      </c>
      <c r="C569" s="113" t="s">
        <v>60</v>
      </c>
      <c r="D569" s="113" t="s">
        <v>378</v>
      </c>
      <c r="E569" s="113" t="s">
        <v>58</v>
      </c>
      <c r="F569" s="114">
        <f>F570</f>
        <v>24621.199999999997</v>
      </c>
      <c r="G569" s="114">
        <f>G570</f>
        <v>23382.2</v>
      </c>
      <c r="H569" s="114">
        <f>H570</f>
        <v>24151.9</v>
      </c>
    </row>
    <row r="570" spans="1:8" s="33" customFormat="1" ht="51.75" x14ac:dyDescent="0.25">
      <c r="A570" s="119" t="s">
        <v>379</v>
      </c>
      <c r="B570" s="113" t="s">
        <v>115</v>
      </c>
      <c r="C570" s="113" t="s">
        <v>60</v>
      </c>
      <c r="D570" s="113" t="s">
        <v>380</v>
      </c>
      <c r="E570" s="113" t="s">
        <v>58</v>
      </c>
      <c r="F570" s="114">
        <f>F580+F583+F586+F571+F577+F574</f>
        <v>24621.199999999997</v>
      </c>
      <c r="G570" s="114">
        <f t="shared" ref="G570:H570" si="116">G580+G583+G586+G571+G577</f>
        <v>23382.2</v>
      </c>
      <c r="H570" s="114">
        <f t="shared" si="116"/>
        <v>24151.9</v>
      </c>
    </row>
    <row r="571" spans="1:8" s="33" customFormat="1" ht="26.25" x14ac:dyDescent="0.25">
      <c r="A571" s="119" t="s">
        <v>657</v>
      </c>
      <c r="B571" s="113" t="s">
        <v>115</v>
      </c>
      <c r="C571" s="113" t="s">
        <v>60</v>
      </c>
      <c r="D571" s="113" t="s">
        <v>676</v>
      </c>
      <c r="E571" s="113" t="s">
        <v>58</v>
      </c>
      <c r="F571" s="114">
        <f>F572</f>
        <v>299.3</v>
      </c>
      <c r="G571" s="114">
        <f t="shared" ref="G571:H572" si="117">G572</f>
        <v>0</v>
      </c>
      <c r="H571" s="114">
        <f t="shared" si="117"/>
        <v>0</v>
      </c>
    </row>
    <row r="572" spans="1:8" s="33" customFormat="1" ht="39" x14ac:dyDescent="0.25">
      <c r="A572" s="119" t="s">
        <v>345</v>
      </c>
      <c r="B572" s="113" t="s">
        <v>115</v>
      </c>
      <c r="C572" s="113" t="s">
        <v>60</v>
      </c>
      <c r="D572" s="113" t="s">
        <v>676</v>
      </c>
      <c r="E572" s="113" t="s">
        <v>346</v>
      </c>
      <c r="F572" s="114">
        <f>F573</f>
        <v>299.3</v>
      </c>
      <c r="G572" s="114">
        <f t="shared" si="117"/>
        <v>0</v>
      </c>
      <c r="H572" s="114">
        <f t="shared" si="117"/>
        <v>0</v>
      </c>
    </row>
    <row r="573" spans="1:8" s="33" customFormat="1" ht="15" x14ac:dyDescent="0.25">
      <c r="A573" s="119" t="s">
        <v>347</v>
      </c>
      <c r="B573" s="113" t="s">
        <v>115</v>
      </c>
      <c r="C573" s="113" t="s">
        <v>60</v>
      </c>
      <c r="D573" s="113" t="s">
        <v>676</v>
      </c>
      <c r="E573" s="113" t="s">
        <v>348</v>
      </c>
      <c r="F573" s="114">
        <v>299.3</v>
      </c>
      <c r="G573" s="114">
        <v>0</v>
      </c>
      <c r="H573" s="114">
        <v>0</v>
      </c>
    </row>
    <row r="574" spans="1:8" s="33" customFormat="1" ht="51.75" hidden="1" x14ac:dyDescent="0.25">
      <c r="A574" s="119" t="s">
        <v>655</v>
      </c>
      <c r="B574" s="113" t="s">
        <v>115</v>
      </c>
      <c r="C574" s="113" t="s">
        <v>60</v>
      </c>
      <c r="D574" s="113" t="s">
        <v>675</v>
      </c>
      <c r="E574" s="113" t="s">
        <v>58</v>
      </c>
      <c r="F574" s="114">
        <f>F575</f>
        <v>0</v>
      </c>
      <c r="G574" s="114">
        <v>0</v>
      </c>
      <c r="H574" s="114">
        <v>0</v>
      </c>
    </row>
    <row r="575" spans="1:8" s="33" customFormat="1" ht="39" hidden="1" x14ac:dyDescent="0.25">
      <c r="A575" s="119" t="s">
        <v>345</v>
      </c>
      <c r="B575" s="113" t="s">
        <v>115</v>
      </c>
      <c r="C575" s="113" t="s">
        <v>60</v>
      </c>
      <c r="D575" s="113" t="s">
        <v>675</v>
      </c>
      <c r="E575" s="113" t="s">
        <v>346</v>
      </c>
      <c r="F575" s="114">
        <f>F576</f>
        <v>0</v>
      </c>
      <c r="G575" s="114">
        <v>0</v>
      </c>
      <c r="H575" s="114">
        <v>0</v>
      </c>
    </row>
    <row r="576" spans="1:8" s="33" customFormat="1" ht="15" hidden="1" x14ac:dyDescent="0.25">
      <c r="A576" s="119" t="s">
        <v>347</v>
      </c>
      <c r="B576" s="113" t="s">
        <v>115</v>
      </c>
      <c r="C576" s="113" t="s">
        <v>60</v>
      </c>
      <c r="D576" s="113" t="s">
        <v>675</v>
      </c>
      <c r="E576" s="113" t="s">
        <v>348</v>
      </c>
      <c r="F576" s="114"/>
      <c r="G576" s="114"/>
      <c r="H576" s="114"/>
    </row>
    <row r="577" spans="1:8" s="33" customFormat="1" ht="39" x14ac:dyDescent="0.25">
      <c r="A577" s="119" t="s">
        <v>660</v>
      </c>
      <c r="B577" s="113" t="s">
        <v>115</v>
      </c>
      <c r="C577" s="113" t="s">
        <v>60</v>
      </c>
      <c r="D577" s="113" t="s">
        <v>677</v>
      </c>
      <c r="E577" s="113" t="s">
        <v>58</v>
      </c>
      <c r="F577" s="114">
        <f>F578</f>
        <v>15.8</v>
      </c>
      <c r="G577" s="114">
        <f t="shared" ref="G577:H578" si="118">G578</f>
        <v>0</v>
      </c>
      <c r="H577" s="114">
        <f t="shared" si="118"/>
        <v>0</v>
      </c>
    </row>
    <row r="578" spans="1:8" s="33" customFormat="1" ht="39" x14ac:dyDescent="0.25">
      <c r="A578" s="119" t="s">
        <v>345</v>
      </c>
      <c r="B578" s="113" t="s">
        <v>115</v>
      </c>
      <c r="C578" s="113" t="s">
        <v>60</v>
      </c>
      <c r="D578" s="113" t="s">
        <v>677</v>
      </c>
      <c r="E578" s="113" t="s">
        <v>346</v>
      </c>
      <c r="F578" s="114">
        <f>F579</f>
        <v>15.8</v>
      </c>
      <c r="G578" s="114">
        <f t="shared" si="118"/>
        <v>0</v>
      </c>
      <c r="H578" s="114">
        <f t="shared" si="118"/>
        <v>0</v>
      </c>
    </row>
    <row r="579" spans="1:8" s="33" customFormat="1" ht="15" x14ac:dyDescent="0.25">
      <c r="A579" s="119" t="s">
        <v>347</v>
      </c>
      <c r="B579" s="113" t="s">
        <v>115</v>
      </c>
      <c r="C579" s="113" t="s">
        <v>60</v>
      </c>
      <c r="D579" s="113" t="s">
        <v>677</v>
      </c>
      <c r="E579" s="113" t="s">
        <v>348</v>
      </c>
      <c r="F579" s="114">
        <v>15.8</v>
      </c>
      <c r="G579" s="114">
        <v>0</v>
      </c>
      <c r="H579" s="114">
        <v>0</v>
      </c>
    </row>
    <row r="580" spans="1:8" s="33" customFormat="1" ht="64.5" x14ac:dyDescent="0.25">
      <c r="A580" s="119" t="s">
        <v>381</v>
      </c>
      <c r="B580" s="113" t="s">
        <v>115</v>
      </c>
      <c r="C580" s="113" t="s">
        <v>60</v>
      </c>
      <c r="D580" s="113" t="s">
        <v>382</v>
      </c>
      <c r="E580" s="113" t="s">
        <v>58</v>
      </c>
      <c r="F580" s="114">
        <f t="shared" ref="F580:H581" si="119">F581</f>
        <v>285.7</v>
      </c>
      <c r="G580" s="114">
        <f t="shared" si="119"/>
        <v>285.7</v>
      </c>
      <c r="H580" s="114">
        <f t="shared" si="119"/>
        <v>285.7</v>
      </c>
    </row>
    <row r="581" spans="1:8" s="33" customFormat="1" ht="33.75" customHeight="1" x14ac:dyDescent="0.25">
      <c r="A581" s="119" t="s">
        <v>345</v>
      </c>
      <c r="B581" s="113" t="s">
        <v>115</v>
      </c>
      <c r="C581" s="113" t="s">
        <v>60</v>
      </c>
      <c r="D581" s="113" t="s">
        <v>382</v>
      </c>
      <c r="E581" s="113" t="s">
        <v>346</v>
      </c>
      <c r="F581" s="114">
        <f t="shared" si="119"/>
        <v>285.7</v>
      </c>
      <c r="G581" s="114">
        <f t="shared" si="119"/>
        <v>285.7</v>
      </c>
      <c r="H581" s="114">
        <f t="shared" si="119"/>
        <v>285.7</v>
      </c>
    </row>
    <row r="582" spans="1:8" s="33" customFormat="1" ht="15" x14ac:dyDescent="0.25">
      <c r="A582" s="119" t="s">
        <v>347</v>
      </c>
      <c r="B582" s="113" t="s">
        <v>115</v>
      </c>
      <c r="C582" s="113" t="s">
        <v>60</v>
      </c>
      <c r="D582" s="113" t="s">
        <v>382</v>
      </c>
      <c r="E582" s="113" t="s">
        <v>348</v>
      </c>
      <c r="F582" s="114">
        <v>285.7</v>
      </c>
      <c r="G582" s="114">
        <v>285.7</v>
      </c>
      <c r="H582" s="114">
        <v>285.7</v>
      </c>
    </row>
    <row r="583" spans="1:8" s="33" customFormat="1" ht="39" x14ac:dyDescent="0.25">
      <c r="A583" s="119" t="s">
        <v>352</v>
      </c>
      <c r="B583" s="113" t="s">
        <v>115</v>
      </c>
      <c r="C583" s="113" t="s">
        <v>60</v>
      </c>
      <c r="D583" s="113" t="s">
        <v>383</v>
      </c>
      <c r="E583" s="113" t="s">
        <v>58</v>
      </c>
      <c r="F583" s="114">
        <f t="shared" ref="F583:H584" si="120">F584</f>
        <v>9066.7999999999993</v>
      </c>
      <c r="G583" s="114">
        <f t="shared" si="120"/>
        <v>7661.6</v>
      </c>
      <c r="H583" s="114">
        <f t="shared" si="120"/>
        <v>7697.8</v>
      </c>
    </row>
    <row r="584" spans="1:8" s="33" customFormat="1" ht="33" customHeight="1" x14ac:dyDescent="0.25">
      <c r="A584" s="119" t="s">
        <v>345</v>
      </c>
      <c r="B584" s="113" t="s">
        <v>115</v>
      </c>
      <c r="C584" s="113" t="s">
        <v>60</v>
      </c>
      <c r="D584" s="113" t="s">
        <v>383</v>
      </c>
      <c r="E584" s="113" t="s">
        <v>346</v>
      </c>
      <c r="F584" s="114">
        <f t="shared" si="120"/>
        <v>9066.7999999999993</v>
      </c>
      <c r="G584" s="114">
        <f t="shared" si="120"/>
        <v>7661.6</v>
      </c>
      <c r="H584" s="114">
        <f t="shared" si="120"/>
        <v>7697.8</v>
      </c>
    </row>
    <row r="585" spans="1:8" s="33" customFormat="1" ht="18.75" customHeight="1" x14ac:dyDescent="0.25">
      <c r="A585" s="119" t="s">
        <v>347</v>
      </c>
      <c r="B585" s="113" t="s">
        <v>115</v>
      </c>
      <c r="C585" s="113" t="s">
        <v>60</v>
      </c>
      <c r="D585" s="113" t="s">
        <v>383</v>
      </c>
      <c r="E585" s="113" t="s">
        <v>348</v>
      </c>
      <c r="F585" s="114">
        <v>9066.7999999999993</v>
      </c>
      <c r="G585" s="114">
        <v>7661.6</v>
      </c>
      <c r="H585" s="114">
        <v>7697.8</v>
      </c>
    </row>
    <row r="586" spans="1:8" s="33" customFormat="1" ht="32.25" customHeight="1" x14ac:dyDescent="0.25">
      <c r="A586" s="119" t="s">
        <v>384</v>
      </c>
      <c r="B586" s="113" t="s">
        <v>115</v>
      </c>
      <c r="C586" s="113" t="s">
        <v>60</v>
      </c>
      <c r="D586" s="113" t="s">
        <v>385</v>
      </c>
      <c r="E586" s="113" t="s">
        <v>58</v>
      </c>
      <c r="F586" s="114">
        <f t="shared" ref="F586:H587" si="121">F587</f>
        <v>14953.6</v>
      </c>
      <c r="G586" s="114">
        <f t="shared" si="121"/>
        <v>15434.9</v>
      </c>
      <c r="H586" s="114">
        <f t="shared" si="121"/>
        <v>16168.4</v>
      </c>
    </row>
    <row r="587" spans="1:8" s="33" customFormat="1" ht="31.5" customHeight="1" x14ac:dyDescent="0.25">
      <c r="A587" s="119" t="s">
        <v>345</v>
      </c>
      <c r="B587" s="113" t="s">
        <v>115</v>
      </c>
      <c r="C587" s="113" t="s">
        <v>60</v>
      </c>
      <c r="D587" s="113" t="s">
        <v>385</v>
      </c>
      <c r="E587" s="113" t="s">
        <v>346</v>
      </c>
      <c r="F587" s="114">
        <f t="shared" si="121"/>
        <v>14953.6</v>
      </c>
      <c r="G587" s="114">
        <f t="shared" si="121"/>
        <v>15434.9</v>
      </c>
      <c r="H587" s="114">
        <f t="shared" si="121"/>
        <v>16168.4</v>
      </c>
    </row>
    <row r="588" spans="1:8" s="33" customFormat="1" ht="15" x14ac:dyDescent="0.25">
      <c r="A588" s="119" t="s">
        <v>347</v>
      </c>
      <c r="B588" s="113" t="s">
        <v>115</v>
      </c>
      <c r="C588" s="113" t="s">
        <v>60</v>
      </c>
      <c r="D588" s="113" t="s">
        <v>385</v>
      </c>
      <c r="E588" s="113" t="s">
        <v>348</v>
      </c>
      <c r="F588" s="114">
        <v>14953.6</v>
      </c>
      <c r="G588" s="114">
        <v>15434.9</v>
      </c>
      <c r="H588" s="114">
        <v>16168.4</v>
      </c>
    </row>
    <row r="589" spans="1:8" s="33" customFormat="1" ht="54" hidden="1" customHeight="1" x14ac:dyDescent="0.25">
      <c r="A589" s="119" t="s">
        <v>386</v>
      </c>
      <c r="B589" s="113" t="s">
        <v>115</v>
      </c>
      <c r="C589" s="113" t="s">
        <v>60</v>
      </c>
      <c r="D589" s="113" t="s">
        <v>387</v>
      </c>
      <c r="E589" s="113" t="s">
        <v>58</v>
      </c>
      <c r="F589" s="114">
        <f t="shared" ref="F589:H590" si="122">F590</f>
        <v>0</v>
      </c>
      <c r="G589" s="114">
        <f t="shared" si="122"/>
        <v>0</v>
      </c>
      <c r="H589" s="114">
        <f t="shared" si="122"/>
        <v>0</v>
      </c>
    </row>
    <row r="590" spans="1:8" s="33" customFormat="1" ht="31.5" hidden="1" customHeight="1" x14ac:dyDescent="0.25">
      <c r="A590" s="119" t="s">
        <v>181</v>
      </c>
      <c r="B590" s="113" t="s">
        <v>115</v>
      </c>
      <c r="C590" s="113" t="s">
        <v>60</v>
      </c>
      <c r="D590" s="113" t="s">
        <v>387</v>
      </c>
      <c r="E590" s="113" t="s">
        <v>182</v>
      </c>
      <c r="F590" s="114">
        <f t="shared" si="122"/>
        <v>0</v>
      </c>
      <c r="G590" s="114">
        <f t="shared" si="122"/>
        <v>0</v>
      </c>
      <c r="H590" s="114">
        <f t="shared" si="122"/>
        <v>0</v>
      </c>
    </row>
    <row r="591" spans="1:8" s="33" customFormat="1" ht="14.25" hidden="1" customHeight="1" x14ac:dyDescent="0.25">
      <c r="A591" s="119" t="s">
        <v>183</v>
      </c>
      <c r="B591" s="113" t="s">
        <v>115</v>
      </c>
      <c r="C591" s="113" t="s">
        <v>60</v>
      </c>
      <c r="D591" s="113" t="s">
        <v>387</v>
      </c>
      <c r="E591" s="113" t="s">
        <v>184</v>
      </c>
      <c r="F591" s="114">
        <v>0</v>
      </c>
      <c r="G591" s="114">
        <v>0</v>
      </c>
      <c r="H591" s="114">
        <v>0</v>
      </c>
    </row>
    <row r="592" spans="1:8" s="33" customFormat="1" ht="14.25" customHeight="1" x14ac:dyDescent="0.25">
      <c r="A592" s="119" t="s">
        <v>388</v>
      </c>
      <c r="B592" s="113" t="s">
        <v>115</v>
      </c>
      <c r="C592" s="113" t="s">
        <v>198</v>
      </c>
      <c r="D592" s="113" t="s">
        <v>57</v>
      </c>
      <c r="E592" s="113" t="s">
        <v>58</v>
      </c>
      <c r="F592" s="114">
        <f>F593+F598</f>
        <v>2836.9999999999995</v>
      </c>
      <c r="G592" s="114">
        <f>G593+G598</f>
        <v>2735.3</v>
      </c>
      <c r="H592" s="114">
        <f>H593+H598</f>
        <v>2634.6</v>
      </c>
    </row>
    <row r="593" spans="1:8" s="33" customFormat="1" ht="54.75" customHeight="1" x14ac:dyDescent="0.25">
      <c r="A593" s="119" t="s">
        <v>727</v>
      </c>
      <c r="B593" s="113" t="s">
        <v>115</v>
      </c>
      <c r="C593" s="113" t="s">
        <v>198</v>
      </c>
      <c r="D593" s="113" t="s">
        <v>362</v>
      </c>
      <c r="E593" s="113" t="s">
        <v>58</v>
      </c>
      <c r="F593" s="114">
        <f t="shared" ref="F593:H596" si="123">F594</f>
        <v>34</v>
      </c>
      <c r="G593" s="114">
        <f t="shared" si="123"/>
        <v>34</v>
      </c>
      <c r="H593" s="114">
        <f t="shared" si="123"/>
        <v>34</v>
      </c>
    </row>
    <row r="594" spans="1:8" s="33" customFormat="1" ht="79.5" customHeight="1" x14ac:dyDescent="0.25">
      <c r="A594" s="119" t="s">
        <v>390</v>
      </c>
      <c r="B594" s="113" t="s">
        <v>115</v>
      </c>
      <c r="C594" s="113" t="s">
        <v>198</v>
      </c>
      <c r="D594" s="113" t="s">
        <v>364</v>
      </c>
      <c r="E594" s="113" t="s">
        <v>58</v>
      </c>
      <c r="F594" s="114">
        <f t="shared" si="123"/>
        <v>34</v>
      </c>
      <c r="G594" s="114">
        <f t="shared" si="123"/>
        <v>34</v>
      </c>
      <c r="H594" s="114">
        <f t="shared" si="123"/>
        <v>34</v>
      </c>
    </row>
    <row r="595" spans="1:8" s="33" customFormat="1" ht="14.25" customHeight="1" x14ac:dyDescent="0.25">
      <c r="A595" s="119" t="s">
        <v>136</v>
      </c>
      <c r="B595" s="113" t="s">
        <v>115</v>
      </c>
      <c r="C595" s="113" t="s">
        <v>198</v>
      </c>
      <c r="D595" s="113" t="s">
        <v>365</v>
      </c>
      <c r="E595" s="113" t="s">
        <v>58</v>
      </c>
      <c r="F595" s="114">
        <f t="shared" si="123"/>
        <v>34</v>
      </c>
      <c r="G595" s="114">
        <f t="shared" si="123"/>
        <v>34</v>
      </c>
      <c r="H595" s="114">
        <f t="shared" si="123"/>
        <v>34</v>
      </c>
    </row>
    <row r="596" spans="1:8" s="33" customFormat="1" ht="68.25" customHeight="1" x14ac:dyDescent="0.25">
      <c r="A596" s="119" t="s">
        <v>67</v>
      </c>
      <c r="B596" s="113" t="s">
        <v>115</v>
      </c>
      <c r="C596" s="113" t="s">
        <v>198</v>
      </c>
      <c r="D596" s="113" t="s">
        <v>365</v>
      </c>
      <c r="E596" s="113" t="s">
        <v>68</v>
      </c>
      <c r="F596" s="114">
        <f t="shared" si="123"/>
        <v>34</v>
      </c>
      <c r="G596" s="114">
        <f t="shared" si="123"/>
        <v>34</v>
      </c>
      <c r="H596" s="114">
        <f t="shared" si="123"/>
        <v>34</v>
      </c>
    </row>
    <row r="597" spans="1:8" s="33" customFormat="1" ht="20.25" customHeight="1" x14ac:dyDescent="0.25">
      <c r="A597" s="119" t="s">
        <v>194</v>
      </c>
      <c r="B597" s="113" t="s">
        <v>115</v>
      </c>
      <c r="C597" s="113" t="s">
        <v>198</v>
      </c>
      <c r="D597" s="113" t="s">
        <v>365</v>
      </c>
      <c r="E597" s="113" t="s">
        <v>195</v>
      </c>
      <c r="F597" s="114">
        <v>34</v>
      </c>
      <c r="G597" s="114">
        <v>34</v>
      </c>
      <c r="H597" s="114">
        <v>34</v>
      </c>
    </row>
    <row r="598" spans="1:8" s="33" customFormat="1" ht="54.75" customHeight="1" x14ac:dyDescent="0.25">
      <c r="A598" s="131" t="s">
        <v>729</v>
      </c>
      <c r="B598" s="113" t="s">
        <v>115</v>
      </c>
      <c r="C598" s="113" t="s">
        <v>198</v>
      </c>
      <c r="D598" s="113" t="s">
        <v>367</v>
      </c>
      <c r="E598" s="113" t="s">
        <v>58</v>
      </c>
      <c r="F598" s="114">
        <f>F599+F622+F626</f>
        <v>2802.9999999999995</v>
      </c>
      <c r="G598" s="114">
        <f>G599+G622+G626</f>
        <v>2701.3</v>
      </c>
      <c r="H598" s="114">
        <f>H599+H622+H626</f>
        <v>2600.6</v>
      </c>
    </row>
    <row r="599" spans="1:8" s="33" customFormat="1" ht="64.5" customHeight="1" x14ac:dyDescent="0.25">
      <c r="A599" s="119" t="s">
        <v>368</v>
      </c>
      <c r="B599" s="113" t="s">
        <v>115</v>
      </c>
      <c r="C599" s="113" t="s">
        <v>198</v>
      </c>
      <c r="D599" s="113" t="s">
        <v>369</v>
      </c>
      <c r="E599" s="113" t="s">
        <v>58</v>
      </c>
      <c r="F599" s="114">
        <f>F600+F613+F616+F619+F607+F610</f>
        <v>2318.7999999999997</v>
      </c>
      <c r="G599" s="114">
        <f t="shared" ref="G599:H599" si="124">G600+G613+G616+G619+G607+G610</f>
        <v>2423</v>
      </c>
      <c r="H599" s="114">
        <f t="shared" si="124"/>
        <v>2423</v>
      </c>
    </row>
    <row r="600" spans="1:8" s="33" customFormat="1" ht="30.75" customHeight="1" x14ac:dyDescent="0.25">
      <c r="A600" s="119" t="s">
        <v>192</v>
      </c>
      <c r="B600" s="113" t="s">
        <v>115</v>
      </c>
      <c r="C600" s="113" t="s">
        <v>198</v>
      </c>
      <c r="D600" s="113" t="s">
        <v>370</v>
      </c>
      <c r="E600" s="113" t="s">
        <v>58</v>
      </c>
      <c r="F600" s="114">
        <f>F601+F603+F605</f>
        <v>1875.3</v>
      </c>
      <c r="G600" s="114">
        <f>G601+G603</f>
        <v>2032.4</v>
      </c>
      <c r="H600" s="114">
        <f>H601+H603</f>
        <v>2032.4</v>
      </c>
    </row>
    <row r="601" spans="1:8" s="33" customFormat="1" ht="69" customHeight="1" x14ac:dyDescent="0.25">
      <c r="A601" s="119" t="s">
        <v>67</v>
      </c>
      <c r="B601" s="113" t="s">
        <v>115</v>
      </c>
      <c r="C601" s="113" t="s">
        <v>198</v>
      </c>
      <c r="D601" s="113" t="s">
        <v>370</v>
      </c>
      <c r="E601" s="113" t="s">
        <v>68</v>
      </c>
      <c r="F601" s="114">
        <f>F602</f>
        <v>1865.3</v>
      </c>
      <c r="G601" s="114">
        <f>G602</f>
        <v>2032.4</v>
      </c>
      <c r="H601" s="114">
        <f>H602</f>
        <v>2032.4</v>
      </c>
    </row>
    <row r="602" spans="1:8" s="33" customFormat="1" ht="21" customHeight="1" x14ac:dyDescent="0.25">
      <c r="A602" s="119" t="s">
        <v>194</v>
      </c>
      <c r="B602" s="113" t="s">
        <v>115</v>
      </c>
      <c r="C602" s="113" t="s">
        <v>198</v>
      </c>
      <c r="D602" s="113" t="s">
        <v>370</v>
      </c>
      <c r="E602" s="113" t="s">
        <v>195</v>
      </c>
      <c r="F602" s="114">
        <v>1865.3</v>
      </c>
      <c r="G602" s="114">
        <v>2032.4</v>
      </c>
      <c r="H602" s="114">
        <v>2032.4</v>
      </c>
    </row>
    <row r="603" spans="1:8" s="33" customFormat="1" ht="29.25" hidden="1" customHeight="1" x14ac:dyDescent="0.25">
      <c r="A603" s="119" t="s">
        <v>77</v>
      </c>
      <c r="B603" s="113" t="s">
        <v>115</v>
      </c>
      <c r="C603" s="113" t="s">
        <v>198</v>
      </c>
      <c r="D603" s="113" t="s">
        <v>370</v>
      </c>
      <c r="E603" s="113" t="s">
        <v>78</v>
      </c>
      <c r="F603" s="114">
        <f>F604</f>
        <v>0</v>
      </c>
      <c r="G603" s="114">
        <f>G604</f>
        <v>0</v>
      </c>
      <c r="H603" s="114">
        <f>H604</f>
        <v>0</v>
      </c>
    </row>
    <row r="604" spans="1:8" s="33" customFormat="1" ht="27.75" hidden="1" customHeight="1" x14ac:dyDescent="0.25">
      <c r="A604" s="119" t="s">
        <v>79</v>
      </c>
      <c r="B604" s="113" t="s">
        <v>115</v>
      </c>
      <c r="C604" s="113" t="s">
        <v>198</v>
      </c>
      <c r="D604" s="113" t="s">
        <v>370</v>
      </c>
      <c r="E604" s="113" t="s">
        <v>80</v>
      </c>
      <c r="F604" s="114">
        <v>0</v>
      </c>
      <c r="G604" s="114">
        <v>0</v>
      </c>
      <c r="H604" s="114">
        <v>0</v>
      </c>
    </row>
    <row r="605" spans="1:8" s="33" customFormat="1" ht="27.75" customHeight="1" x14ac:dyDescent="0.25">
      <c r="A605" s="119" t="s">
        <v>77</v>
      </c>
      <c r="B605" s="113" t="s">
        <v>115</v>
      </c>
      <c r="C605" s="113" t="s">
        <v>198</v>
      </c>
      <c r="D605" s="113" t="s">
        <v>370</v>
      </c>
      <c r="E605" s="113" t="s">
        <v>78</v>
      </c>
      <c r="F605" s="114">
        <f>F606</f>
        <v>10</v>
      </c>
      <c r="G605" s="114">
        <v>0</v>
      </c>
      <c r="H605" s="114">
        <v>0</v>
      </c>
    </row>
    <row r="606" spans="1:8" s="33" customFormat="1" ht="27.75" customHeight="1" x14ac:dyDescent="0.25">
      <c r="A606" s="119" t="s">
        <v>79</v>
      </c>
      <c r="B606" s="113" t="s">
        <v>115</v>
      </c>
      <c r="C606" s="113" t="s">
        <v>198</v>
      </c>
      <c r="D606" s="113" t="s">
        <v>370</v>
      </c>
      <c r="E606" s="113" t="s">
        <v>80</v>
      </c>
      <c r="F606" s="114">
        <v>10</v>
      </c>
      <c r="G606" s="114">
        <v>0</v>
      </c>
      <c r="H606" s="114">
        <v>0</v>
      </c>
    </row>
    <row r="607" spans="1:8" s="33" customFormat="1" ht="56.25" customHeight="1" x14ac:dyDescent="0.25">
      <c r="A607" s="119" t="s">
        <v>764</v>
      </c>
      <c r="B607" s="113" t="s">
        <v>115</v>
      </c>
      <c r="C607" s="113" t="s">
        <v>198</v>
      </c>
      <c r="D607" s="113" t="s">
        <v>765</v>
      </c>
      <c r="E607" s="113" t="s">
        <v>58</v>
      </c>
      <c r="F607" s="114">
        <f>F608</f>
        <v>293</v>
      </c>
      <c r="G607" s="114">
        <f t="shared" ref="G607:H607" si="125">G608</f>
        <v>293</v>
      </c>
      <c r="H607" s="114">
        <f t="shared" si="125"/>
        <v>293</v>
      </c>
    </row>
    <row r="608" spans="1:8" s="33" customFormat="1" ht="73.5" customHeight="1" x14ac:dyDescent="0.25">
      <c r="A608" s="119" t="s">
        <v>67</v>
      </c>
      <c r="B608" s="113" t="s">
        <v>115</v>
      </c>
      <c r="C608" s="113" t="s">
        <v>198</v>
      </c>
      <c r="D608" s="113" t="s">
        <v>765</v>
      </c>
      <c r="E608" s="113" t="s">
        <v>68</v>
      </c>
      <c r="F608" s="114">
        <f>F609</f>
        <v>293</v>
      </c>
      <c r="G608" s="114">
        <f t="shared" ref="G608:H608" si="126">G609</f>
        <v>293</v>
      </c>
      <c r="H608" s="114">
        <f t="shared" si="126"/>
        <v>293</v>
      </c>
    </row>
    <row r="609" spans="1:8" s="33" customFormat="1" ht="21.75" customHeight="1" x14ac:dyDescent="0.25">
      <c r="A609" s="119" t="s">
        <v>194</v>
      </c>
      <c r="B609" s="113" t="s">
        <v>115</v>
      </c>
      <c r="C609" s="113" t="s">
        <v>198</v>
      </c>
      <c r="D609" s="113" t="s">
        <v>765</v>
      </c>
      <c r="E609" s="113" t="s">
        <v>195</v>
      </c>
      <c r="F609" s="114">
        <v>293</v>
      </c>
      <c r="G609" s="114">
        <v>293</v>
      </c>
      <c r="H609" s="114">
        <v>293</v>
      </c>
    </row>
    <row r="610" spans="1:8" s="33" customFormat="1" ht="57" customHeight="1" x14ac:dyDescent="0.25">
      <c r="A610" s="119" t="s">
        <v>698</v>
      </c>
      <c r="B610" s="113" t="s">
        <v>115</v>
      </c>
      <c r="C610" s="113" t="s">
        <v>198</v>
      </c>
      <c r="D610" s="113" t="s">
        <v>766</v>
      </c>
      <c r="E610" s="113" t="s">
        <v>58</v>
      </c>
      <c r="F610" s="114">
        <f>F611</f>
        <v>97.6</v>
      </c>
      <c r="G610" s="114">
        <f t="shared" ref="G610:H610" si="127">G611</f>
        <v>97.6</v>
      </c>
      <c r="H610" s="114">
        <f t="shared" si="127"/>
        <v>97.6</v>
      </c>
    </row>
    <row r="611" spans="1:8" s="33" customFormat="1" ht="66.75" customHeight="1" x14ac:dyDescent="0.25">
      <c r="A611" s="119" t="s">
        <v>67</v>
      </c>
      <c r="B611" s="113" t="s">
        <v>115</v>
      </c>
      <c r="C611" s="113" t="s">
        <v>198</v>
      </c>
      <c r="D611" s="113" t="s">
        <v>766</v>
      </c>
      <c r="E611" s="113" t="s">
        <v>68</v>
      </c>
      <c r="F611" s="114">
        <f>F612</f>
        <v>97.6</v>
      </c>
      <c r="G611" s="114">
        <f t="shared" ref="G611:H611" si="128">G612</f>
        <v>97.6</v>
      </c>
      <c r="H611" s="114">
        <f t="shared" si="128"/>
        <v>97.6</v>
      </c>
    </row>
    <row r="612" spans="1:8" s="33" customFormat="1" ht="21.75" customHeight="1" x14ac:dyDescent="0.25">
      <c r="A612" s="119" t="s">
        <v>194</v>
      </c>
      <c r="B612" s="113" t="s">
        <v>115</v>
      </c>
      <c r="C612" s="113" t="s">
        <v>198</v>
      </c>
      <c r="D612" s="113" t="s">
        <v>766</v>
      </c>
      <c r="E612" s="113" t="s">
        <v>195</v>
      </c>
      <c r="F612" s="114">
        <v>97.6</v>
      </c>
      <c r="G612" s="114">
        <v>97.6</v>
      </c>
      <c r="H612" s="114">
        <v>97.6</v>
      </c>
    </row>
    <row r="613" spans="1:8" s="33" customFormat="1" ht="45" customHeight="1" x14ac:dyDescent="0.25">
      <c r="A613" s="119" t="s">
        <v>660</v>
      </c>
      <c r="B613" s="113" t="s">
        <v>115</v>
      </c>
      <c r="C613" s="113" t="s">
        <v>198</v>
      </c>
      <c r="D613" s="113" t="s">
        <v>694</v>
      </c>
      <c r="E613" s="113" t="s">
        <v>58</v>
      </c>
      <c r="F613" s="114">
        <f t="shared" ref="F613:H614" si="129">F614</f>
        <v>2.6</v>
      </c>
      <c r="G613" s="114">
        <f t="shared" si="129"/>
        <v>0</v>
      </c>
      <c r="H613" s="114">
        <f t="shared" si="129"/>
        <v>0</v>
      </c>
    </row>
    <row r="614" spans="1:8" s="33" customFormat="1" ht="65.25" customHeight="1" x14ac:dyDescent="0.25">
      <c r="A614" s="119" t="s">
        <v>67</v>
      </c>
      <c r="B614" s="113" t="s">
        <v>115</v>
      </c>
      <c r="C614" s="113" t="s">
        <v>198</v>
      </c>
      <c r="D614" s="113" t="s">
        <v>694</v>
      </c>
      <c r="E614" s="113" t="s">
        <v>68</v>
      </c>
      <c r="F614" s="114">
        <f t="shared" si="129"/>
        <v>2.6</v>
      </c>
      <c r="G614" s="114">
        <f t="shared" si="129"/>
        <v>0</v>
      </c>
      <c r="H614" s="114">
        <f t="shared" si="129"/>
        <v>0</v>
      </c>
    </row>
    <row r="615" spans="1:8" s="33" customFormat="1" ht="27.75" customHeight="1" x14ac:dyDescent="0.25">
      <c r="A615" s="119" t="s">
        <v>194</v>
      </c>
      <c r="B615" s="113" t="s">
        <v>115</v>
      </c>
      <c r="C615" s="113" t="s">
        <v>198</v>
      </c>
      <c r="D615" s="113" t="s">
        <v>694</v>
      </c>
      <c r="E615" s="113" t="s">
        <v>195</v>
      </c>
      <c r="F615" s="114">
        <v>2.6</v>
      </c>
      <c r="G615" s="114">
        <v>0</v>
      </c>
      <c r="H615" s="114">
        <v>0</v>
      </c>
    </row>
    <row r="616" spans="1:8" s="33" customFormat="1" ht="27.75" customHeight="1" x14ac:dyDescent="0.25">
      <c r="A616" s="119" t="s">
        <v>657</v>
      </c>
      <c r="B616" s="113" t="s">
        <v>115</v>
      </c>
      <c r="C616" s="113" t="s">
        <v>198</v>
      </c>
      <c r="D616" s="113" t="s">
        <v>695</v>
      </c>
      <c r="E616" s="113" t="s">
        <v>58</v>
      </c>
      <c r="F616" s="114">
        <f>F617</f>
        <v>50.3</v>
      </c>
      <c r="G616" s="114">
        <f t="shared" ref="G616:H617" si="130">G617</f>
        <v>0</v>
      </c>
      <c r="H616" s="114">
        <f t="shared" si="130"/>
        <v>0</v>
      </c>
    </row>
    <row r="617" spans="1:8" s="33" customFormat="1" ht="71.25" customHeight="1" x14ac:dyDescent="0.25">
      <c r="A617" s="119" t="s">
        <v>67</v>
      </c>
      <c r="B617" s="113" t="s">
        <v>115</v>
      </c>
      <c r="C617" s="113" t="s">
        <v>198</v>
      </c>
      <c r="D617" s="113" t="s">
        <v>695</v>
      </c>
      <c r="E617" s="113" t="s">
        <v>68</v>
      </c>
      <c r="F617" s="114">
        <f>F618</f>
        <v>50.3</v>
      </c>
      <c r="G617" s="114">
        <f t="shared" si="130"/>
        <v>0</v>
      </c>
      <c r="H617" s="114">
        <f t="shared" si="130"/>
        <v>0</v>
      </c>
    </row>
    <row r="618" spans="1:8" s="33" customFormat="1" ht="21.75" customHeight="1" x14ac:dyDescent="0.25">
      <c r="A618" s="119" t="s">
        <v>194</v>
      </c>
      <c r="B618" s="113" t="s">
        <v>115</v>
      </c>
      <c r="C618" s="113" t="s">
        <v>198</v>
      </c>
      <c r="D618" s="113" t="s">
        <v>695</v>
      </c>
      <c r="E618" s="113" t="s">
        <v>195</v>
      </c>
      <c r="F618" s="114">
        <v>50.3</v>
      </c>
      <c r="G618" s="114">
        <v>0</v>
      </c>
      <c r="H618" s="114">
        <v>0</v>
      </c>
    </row>
    <row r="619" spans="1:8" s="33" customFormat="1" ht="43.5" hidden="1" customHeight="1" x14ac:dyDescent="0.25">
      <c r="A619" s="119" t="s">
        <v>655</v>
      </c>
      <c r="B619" s="113" t="s">
        <v>115</v>
      </c>
      <c r="C619" s="113" t="s">
        <v>198</v>
      </c>
      <c r="D619" s="113" t="s">
        <v>696</v>
      </c>
      <c r="E619" s="113" t="s">
        <v>58</v>
      </c>
      <c r="F619" s="114">
        <f>F620</f>
        <v>0</v>
      </c>
      <c r="G619" s="114">
        <v>0</v>
      </c>
      <c r="H619" s="114">
        <v>0</v>
      </c>
    </row>
    <row r="620" spans="1:8" s="33" customFormat="1" ht="27.75" hidden="1" customHeight="1" x14ac:dyDescent="0.25">
      <c r="A620" s="119" t="s">
        <v>77</v>
      </c>
      <c r="B620" s="113" t="s">
        <v>115</v>
      </c>
      <c r="C620" s="113" t="s">
        <v>198</v>
      </c>
      <c r="D620" s="113" t="s">
        <v>696</v>
      </c>
      <c r="E620" s="113" t="s">
        <v>78</v>
      </c>
      <c r="F620" s="114">
        <f>F621</f>
        <v>0</v>
      </c>
      <c r="G620" s="114">
        <v>0</v>
      </c>
      <c r="H620" s="114">
        <v>0</v>
      </c>
    </row>
    <row r="621" spans="1:8" s="33" customFormat="1" ht="27.75" hidden="1" customHeight="1" x14ac:dyDescent="0.25">
      <c r="A621" s="119" t="s">
        <v>79</v>
      </c>
      <c r="B621" s="113" t="s">
        <v>115</v>
      </c>
      <c r="C621" s="113" t="s">
        <v>198</v>
      </c>
      <c r="D621" s="113" t="s">
        <v>696</v>
      </c>
      <c r="E621" s="113" t="s">
        <v>80</v>
      </c>
      <c r="F621" s="114"/>
      <c r="G621" s="114"/>
      <c r="H621" s="114"/>
    </row>
    <row r="622" spans="1:8" s="33" customFormat="1" ht="48" customHeight="1" x14ac:dyDescent="0.25">
      <c r="A622" s="119" t="s">
        <v>371</v>
      </c>
      <c r="B622" s="113" t="s">
        <v>115</v>
      </c>
      <c r="C622" s="113" t="s">
        <v>198</v>
      </c>
      <c r="D622" s="113" t="s">
        <v>372</v>
      </c>
      <c r="E622" s="113" t="s">
        <v>58</v>
      </c>
      <c r="F622" s="114">
        <f t="shared" ref="F622:H624" si="131">F623</f>
        <v>51.5</v>
      </c>
      <c r="G622" s="114">
        <f t="shared" si="131"/>
        <v>0</v>
      </c>
      <c r="H622" s="114">
        <f t="shared" si="131"/>
        <v>0</v>
      </c>
    </row>
    <row r="623" spans="1:8" s="33" customFormat="1" ht="27.75" customHeight="1" x14ac:dyDescent="0.25">
      <c r="A623" s="119" t="s">
        <v>192</v>
      </c>
      <c r="B623" s="113" t="s">
        <v>115</v>
      </c>
      <c r="C623" s="113" t="s">
        <v>198</v>
      </c>
      <c r="D623" s="113" t="s">
        <v>373</v>
      </c>
      <c r="E623" s="113" t="s">
        <v>58</v>
      </c>
      <c r="F623" s="114">
        <f t="shared" si="131"/>
        <v>51.5</v>
      </c>
      <c r="G623" s="114">
        <f t="shared" si="131"/>
        <v>0</v>
      </c>
      <c r="H623" s="114">
        <f t="shared" si="131"/>
        <v>0</v>
      </c>
    </row>
    <row r="624" spans="1:8" s="33" customFormat="1" ht="27.75" customHeight="1" x14ac:dyDescent="0.25">
      <c r="A624" s="119" t="s">
        <v>77</v>
      </c>
      <c r="B624" s="113" t="s">
        <v>115</v>
      </c>
      <c r="C624" s="113" t="s">
        <v>198</v>
      </c>
      <c r="D624" s="113" t="s">
        <v>373</v>
      </c>
      <c r="E624" s="113" t="s">
        <v>78</v>
      </c>
      <c r="F624" s="114">
        <f t="shared" si="131"/>
        <v>51.5</v>
      </c>
      <c r="G624" s="114">
        <f t="shared" si="131"/>
        <v>0</v>
      </c>
      <c r="H624" s="114">
        <f t="shared" si="131"/>
        <v>0</v>
      </c>
    </row>
    <row r="625" spans="1:8" s="33" customFormat="1" ht="27.75" customHeight="1" x14ac:dyDescent="0.25">
      <c r="A625" s="119" t="s">
        <v>79</v>
      </c>
      <c r="B625" s="113" t="s">
        <v>115</v>
      </c>
      <c r="C625" s="113" t="s">
        <v>198</v>
      </c>
      <c r="D625" s="113" t="s">
        <v>373</v>
      </c>
      <c r="E625" s="113" t="s">
        <v>80</v>
      </c>
      <c r="F625" s="114">
        <v>51.5</v>
      </c>
      <c r="G625" s="114">
        <v>0</v>
      </c>
      <c r="H625" s="114">
        <v>0</v>
      </c>
    </row>
    <row r="626" spans="1:8" s="33" customFormat="1" ht="27.75" customHeight="1" x14ac:dyDescent="0.25">
      <c r="A626" s="119" t="s">
        <v>374</v>
      </c>
      <c r="B626" s="113" t="s">
        <v>115</v>
      </c>
      <c r="C626" s="113" t="s">
        <v>198</v>
      </c>
      <c r="D626" s="113" t="s">
        <v>375</v>
      </c>
      <c r="E626" s="113" t="s">
        <v>58</v>
      </c>
      <c r="F626" s="114">
        <f>F627+F630</f>
        <v>432.7</v>
      </c>
      <c r="G626" s="114">
        <f>G627+G630</f>
        <v>278.3</v>
      </c>
      <c r="H626" s="114">
        <f>H627+H630</f>
        <v>177.6</v>
      </c>
    </row>
    <row r="627" spans="1:8" s="33" customFormat="1" ht="27.75" customHeight="1" x14ac:dyDescent="0.25">
      <c r="A627" s="119" t="s">
        <v>192</v>
      </c>
      <c r="B627" s="113" t="s">
        <v>115</v>
      </c>
      <c r="C627" s="113" t="s">
        <v>198</v>
      </c>
      <c r="D627" s="113" t="s">
        <v>376</v>
      </c>
      <c r="E627" s="113" t="s">
        <v>58</v>
      </c>
      <c r="F627" s="114">
        <f t="shared" ref="F627:H628" si="132">F628</f>
        <v>392.7</v>
      </c>
      <c r="G627" s="114">
        <f t="shared" si="132"/>
        <v>231.7</v>
      </c>
      <c r="H627" s="114">
        <f t="shared" si="132"/>
        <v>131</v>
      </c>
    </row>
    <row r="628" spans="1:8" s="33" customFormat="1" ht="27.75" customHeight="1" x14ac:dyDescent="0.25">
      <c r="A628" s="119" t="s">
        <v>77</v>
      </c>
      <c r="B628" s="113" t="s">
        <v>115</v>
      </c>
      <c r="C628" s="113" t="s">
        <v>198</v>
      </c>
      <c r="D628" s="113" t="s">
        <v>376</v>
      </c>
      <c r="E628" s="113" t="s">
        <v>78</v>
      </c>
      <c r="F628" s="114">
        <f t="shared" si="132"/>
        <v>392.7</v>
      </c>
      <c r="G628" s="114">
        <f t="shared" si="132"/>
        <v>231.7</v>
      </c>
      <c r="H628" s="114">
        <f t="shared" si="132"/>
        <v>131</v>
      </c>
    </row>
    <row r="629" spans="1:8" s="33" customFormat="1" ht="27.75" customHeight="1" x14ac:dyDescent="0.25">
      <c r="A629" s="119" t="s">
        <v>79</v>
      </c>
      <c r="B629" s="113" t="s">
        <v>115</v>
      </c>
      <c r="C629" s="113" t="s">
        <v>198</v>
      </c>
      <c r="D629" s="113" t="s">
        <v>376</v>
      </c>
      <c r="E629" s="113" t="s">
        <v>80</v>
      </c>
      <c r="F629" s="114">
        <v>392.7</v>
      </c>
      <c r="G629" s="114">
        <v>231.7</v>
      </c>
      <c r="H629" s="114">
        <v>131</v>
      </c>
    </row>
    <row r="630" spans="1:8" s="33" customFormat="1" ht="61.5" customHeight="1" x14ac:dyDescent="0.25">
      <c r="A630" s="119" t="s">
        <v>190</v>
      </c>
      <c r="B630" s="113" t="s">
        <v>115</v>
      </c>
      <c r="C630" s="113" t="s">
        <v>198</v>
      </c>
      <c r="D630" s="113" t="s">
        <v>377</v>
      </c>
      <c r="E630" s="113" t="s">
        <v>58</v>
      </c>
      <c r="F630" s="114">
        <f t="shared" ref="F630:H631" si="133">F631</f>
        <v>40</v>
      </c>
      <c r="G630" s="114">
        <f t="shared" si="133"/>
        <v>46.6</v>
      </c>
      <c r="H630" s="114">
        <f t="shared" si="133"/>
        <v>46.6</v>
      </c>
    </row>
    <row r="631" spans="1:8" s="33" customFormat="1" ht="18" customHeight="1" x14ac:dyDescent="0.25">
      <c r="A631" s="119" t="s">
        <v>81</v>
      </c>
      <c r="B631" s="113" t="s">
        <v>115</v>
      </c>
      <c r="C631" s="113" t="s">
        <v>198</v>
      </c>
      <c r="D631" s="113" t="s">
        <v>377</v>
      </c>
      <c r="E631" s="113" t="s">
        <v>82</v>
      </c>
      <c r="F631" s="114">
        <f t="shared" si="133"/>
        <v>40</v>
      </c>
      <c r="G631" s="114">
        <f t="shared" si="133"/>
        <v>46.6</v>
      </c>
      <c r="H631" s="114">
        <f t="shared" si="133"/>
        <v>46.6</v>
      </c>
    </row>
    <row r="632" spans="1:8" s="33" customFormat="1" ht="18.75" customHeight="1" x14ac:dyDescent="0.25">
      <c r="A632" s="119" t="s">
        <v>83</v>
      </c>
      <c r="B632" s="113" t="s">
        <v>115</v>
      </c>
      <c r="C632" s="113" t="s">
        <v>198</v>
      </c>
      <c r="D632" s="113" t="s">
        <v>377</v>
      </c>
      <c r="E632" s="113" t="s">
        <v>84</v>
      </c>
      <c r="F632" s="114">
        <v>40</v>
      </c>
      <c r="G632" s="114">
        <v>46.6</v>
      </c>
      <c r="H632" s="114">
        <v>46.6</v>
      </c>
    </row>
    <row r="633" spans="1:8" s="33" customFormat="1" ht="31.5" customHeight="1" x14ac:dyDescent="0.25">
      <c r="A633" s="119" t="s">
        <v>391</v>
      </c>
      <c r="B633" s="113" t="s">
        <v>115</v>
      </c>
      <c r="C633" s="113" t="s">
        <v>102</v>
      </c>
      <c r="D633" s="113" t="s">
        <v>57</v>
      </c>
      <c r="E633" s="113" t="s">
        <v>58</v>
      </c>
      <c r="F633" s="114">
        <f t="shared" ref="F633:H637" si="134">F634</f>
        <v>187</v>
      </c>
      <c r="G633" s="114">
        <f t="shared" si="134"/>
        <v>187</v>
      </c>
      <c r="H633" s="114">
        <f t="shared" si="134"/>
        <v>187</v>
      </c>
    </row>
    <row r="634" spans="1:8" s="33" customFormat="1" ht="44.25" customHeight="1" x14ac:dyDescent="0.25">
      <c r="A634" s="119" t="s">
        <v>719</v>
      </c>
      <c r="B634" s="113" t="s">
        <v>115</v>
      </c>
      <c r="C634" s="113" t="s">
        <v>102</v>
      </c>
      <c r="D634" s="113" t="s">
        <v>138</v>
      </c>
      <c r="E634" s="113" t="s">
        <v>58</v>
      </c>
      <c r="F634" s="114">
        <f t="shared" si="134"/>
        <v>187</v>
      </c>
      <c r="G634" s="114">
        <f t="shared" si="134"/>
        <v>187</v>
      </c>
      <c r="H634" s="114">
        <f t="shared" si="134"/>
        <v>187</v>
      </c>
    </row>
    <row r="635" spans="1:8" s="33" customFormat="1" ht="106.5" customHeight="1" x14ac:dyDescent="0.25">
      <c r="A635" s="119" t="s">
        <v>392</v>
      </c>
      <c r="B635" s="113" t="s">
        <v>115</v>
      </c>
      <c r="C635" s="113" t="s">
        <v>102</v>
      </c>
      <c r="D635" s="113" t="s">
        <v>143</v>
      </c>
      <c r="E635" s="113" t="s">
        <v>58</v>
      </c>
      <c r="F635" s="114">
        <f t="shared" si="134"/>
        <v>187</v>
      </c>
      <c r="G635" s="114">
        <f t="shared" si="134"/>
        <v>187</v>
      </c>
      <c r="H635" s="114">
        <f t="shared" si="134"/>
        <v>187</v>
      </c>
    </row>
    <row r="636" spans="1:8" s="33" customFormat="1" ht="14.25" customHeight="1" x14ac:dyDescent="0.25">
      <c r="A636" s="119" t="s">
        <v>136</v>
      </c>
      <c r="B636" s="113" t="s">
        <v>115</v>
      </c>
      <c r="C636" s="113" t="s">
        <v>102</v>
      </c>
      <c r="D636" s="113" t="s">
        <v>144</v>
      </c>
      <c r="E636" s="113" t="s">
        <v>58</v>
      </c>
      <c r="F636" s="114">
        <f t="shared" si="134"/>
        <v>187</v>
      </c>
      <c r="G636" s="114">
        <f t="shared" si="134"/>
        <v>187</v>
      </c>
      <c r="H636" s="114">
        <f t="shared" si="134"/>
        <v>187</v>
      </c>
    </row>
    <row r="637" spans="1:8" s="33" customFormat="1" ht="28.5" customHeight="1" x14ac:dyDescent="0.25">
      <c r="A637" s="119" t="s">
        <v>77</v>
      </c>
      <c r="B637" s="113" t="s">
        <v>115</v>
      </c>
      <c r="C637" s="113" t="s">
        <v>102</v>
      </c>
      <c r="D637" s="113" t="s">
        <v>144</v>
      </c>
      <c r="E637" s="113" t="s">
        <v>78</v>
      </c>
      <c r="F637" s="114">
        <f t="shared" si="134"/>
        <v>187</v>
      </c>
      <c r="G637" s="114">
        <f t="shared" si="134"/>
        <v>187</v>
      </c>
      <c r="H637" s="114">
        <f t="shared" si="134"/>
        <v>187</v>
      </c>
    </row>
    <row r="638" spans="1:8" s="33" customFormat="1" ht="29.25" customHeight="1" x14ac:dyDescent="0.25">
      <c r="A638" s="119" t="s">
        <v>79</v>
      </c>
      <c r="B638" s="113" t="s">
        <v>115</v>
      </c>
      <c r="C638" s="113" t="s">
        <v>102</v>
      </c>
      <c r="D638" s="113" t="s">
        <v>144</v>
      </c>
      <c r="E638" s="113" t="s">
        <v>80</v>
      </c>
      <c r="F638" s="114">
        <v>187</v>
      </c>
      <c r="G638" s="114">
        <v>187</v>
      </c>
      <c r="H638" s="114">
        <v>187</v>
      </c>
    </row>
    <row r="639" spans="1:8" s="33" customFormat="1" ht="18.75" customHeight="1" x14ac:dyDescent="0.25">
      <c r="A639" s="119" t="s">
        <v>393</v>
      </c>
      <c r="B639" s="113" t="s">
        <v>115</v>
      </c>
      <c r="C639" s="113" t="s">
        <v>115</v>
      </c>
      <c r="D639" s="113" t="s">
        <v>57</v>
      </c>
      <c r="E639" s="113" t="s">
        <v>58</v>
      </c>
      <c r="F639" s="114">
        <f>F640</f>
        <v>316.5</v>
      </c>
      <c r="G639" s="114">
        <f>G640</f>
        <v>316.5</v>
      </c>
      <c r="H639" s="114">
        <f>H640</f>
        <v>316.5</v>
      </c>
    </row>
    <row r="640" spans="1:8" s="33" customFormat="1" ht="44.25" customHeight="1" x14ac:dyDescent="0.25">
      <c r="A640" s="119" t="s">
        <v>725</v>
      </c>
      <c r="B640" s="113" t="s">
        <v>115</v>
      </c>
      <c r="C640" s="113" t="s">
        <v>115</v>
      </c>
      <c r="D640" s="113" t="s">
        <v>394</v>
      </c>
      <c r="E640" s="113" t="s">
        <v>58</v>
      </c>
      <c r="F640" s="114">
        <f>F641+F647</f>
        <v>316.5</v>
      </c>
      <c r="G640" s="114">
        <f>G641+G647</f>
        <v>316.5</v>
      </c>
      <c r="H640" s="114">
        <f>H641+H647</f>
        <v>316.5</v>
      </c>
    </row>
    <row r="641" spans="1:8" s="33" customFormat="1" ht="28.5" customHeight="1" x14ac:dyDescent="0.25">
      <c r="A641" s="119" t="s">
        <v>395</v>
      </c>
      <c r="B641" s="113" t="s">
        <v>115</v>
      </c>
      <c r="C641" s="113" t="s">
        <v>115</v>
      </c>
      <c r="D641" s="113" t="s">
        <v>396</v>
      </c>
      <c r="E641" s="113" t="s">
        <v>58</v>
      </c>
      <c r="F641" s="114">
        <f t="shared" ref="F641:H643" si="135">F642</f>
        <v>261.8</v>
      </c>
      <c r="G641" s="114">
        <f t="shared" si="135"/>
        <v>261.8</v>
      </c>
      <c r="H641" s="114">
        <f t="shared" si="135"/>
        <v>261.8</v>
      </c>
    </row>
    <row r="642" spans="1:8" s="33" customFormat="1" ht="15" customHeight="1" x14ac:dyDescent="0.25">
      <c r="A642" s="119" t="s">
        <v>136</v>
      </c>
      <c r="B642" s="113" t="s">
        <v>115</v>
      </c>
      <c r="C642" s="113" t="s">
        <v>115</v>
      </c>
      <c r="D642" s="113" t="s">
        <v>397</v>
      </c>
      <c r="E642" s="113" t="s">
        <v>58</v>
      </c>
      <c r="F642" s="114">
        <f t="shared" si="135"/>
        <v>261.8</v>
      </c>
      <c r="G642" s="114">
        <f t="shared" si="135"/>
        <v>261.8</v>
      </c>
      <c r="H642" s="114">
        <f t="shared" si="135"/>
        <v>261.8</v>
      </c>
    </row>
    <row r="643" spans="1:8" s="33" customFormat="1" ht="32.25" customHeight="1" x14ac:dyDescent="0.25">
      <c r="A643" s="119" t="s">
        <v>345</v>
      </c>
      <c r="B643" s="113" t="s">
        <v>115</v>
      </c>
      <c r="C643" s="113" t="s">
        <v>115</v>
      </c>
      <c r="D643" s="113" t="s">
        <v>397</v>
      </c>
      <c r="E643" s="113" t="s">
        <v>346</v>
      </c>
      <c r="F643" s="114">
        <f t="shared" si="135"/>
        <v>261.8</v>
      </c>
      <c r="G643" s="114">
        <f t="shared" si="135"/>
        <v>261.8</v>
      </c>
      <c r="H643" s="114">
        <f t="shared" si="135"/>
        <v>261.8</v>
      </c>
    </row>
    <row r="644" spans="1:8" s="33" customFormat="1" ht="15" x14ac:dyDescent="0.25">
      <c r="A644" s="119" t="s">
        <v>347</v>
      </c>
      <c r="B644" s="113" t="s">
        <v>115</v>
      </c>
      <c r="C644" s="113" t="s">
        <v>115</v>
      </c>
      <c r="D644" s="113" t="s">
        <v>397</v>
      </c>
      <c r="E644" s="113" t="s">
        <v>348</v>
      </c>
      <c r="F644" s="114">
        <v>261.8</v>
      </c>
      <c r="G644" s="114">
        <v>261.8</v>
      </c>
      <c r="H644" s="114">
        <v>261.8</v>
      </c>
    </row>
    <row r="645" spans="1:8" s="33" customFormat="1" ht="39" hidden="1" customHeight="1" x14ac:dyDescent="0.25">
      <c r="A645" s="119" t="s">
        <v>398</v>
      </c>
      <c r="B645" s="113" t="s">
        <v>115</v>
      </c>
      <c r="C645" s="113" t="s">
        <v>203</v>
      </c>
      <c r="D645" s="113" t="s">
        <v>399</v>
      </c>
      <c r="E645" s="113" t="s">
        <v>58</v>
      </c>
      <c r="F645" s="114">
        <f t="shared" ref="F645:H646" si="136">G645/1000</f>
        <v>0</v>
      </c>
      <c r="G645" s="114">
        <f t="shared" si="136"/>
        <v>0</v>
      </c>
      <c r="H645" s="114">
        <f t="shared" si="136"/>
        <v>0</v>
      </c>
    </row>
    <row r="646" spans="1:8" s="33" customFormat="1" ht="15" hidden="1" customHeight="1" x14ac:dyDescent="0.25">
      <c r="A646" s="119" t="s">
        <v>400</v>
      </c>
      <c r="B646" s="113" t="s">
        <v>115</v>
      </c>
      <c r="C646" s="113" t="s">
        <v>203</v>
      </c>
      <c r="D646" s="113" t="s">
        <v>399</v>
      </c>
      <c r="E646" s="113" t="s">
        <v>401</v>
      </c>
      <c r="F646" s="114">
        <f t="shared" si="136"/>
        <v>0</v>
      </c>
      <c r="G646" s="114">
        <f t="shared" si="136"/>
        <v>0</v>
      </c>
      <c r="H646" s="114">
        <f t="shared" si="136"/>
        <v>0</v>
      </c>
    </row>
    <row r="647" spans="1:8" s="33" customFormat="1" ht="27.75" customHeight="1" x14ac:dyDescent="0.25">
      <c r="A647" s="119" t="s">
        <v>402</v>
      </c>
      <c r="B647" s="113" t="s">
        <v>115</v>
      </c>
      <c r="C647" s="113" t="s">
        <v>115</v>
      </c>
      <c r="D647" s="113" t="s">
        <v>403</v>
      </c>
      <c r="E647" s="113" t="s">
        <v>58</v>
      </c>
      <c r="F647" s="114">
        <f t="shared" ref="F647:H649" si="137">F648</f>
        <v>54.7</v>
      </c>
      <c r="G647" s="114">
        <f t="shared" si="137"/>
        <v>54.7</v>
      </c>
      <c r="H647" s="114">
        <f t="shared" si="137"/>
        <v>54.7</v>
      </c>
    </row>
    <row r="648" spans="1:8" s="33" customFormat="1" ht="17.25" customHeight="1" x14ac:dyDescent="0.25">
      <c r="A648" s="119" t="s">
        <v>136</v>
      </c>
      <c r="B648" s="113" t="s">
        <v>115</v>
      </c>
      <c r="C648" s="113" t="s">
        <v>115</v>
      </c>
      <c r="D648" s="113" t="s">
        <v>404</v>
      </c>
      <c r="E648" s="113" t="s">
        <v>58</v>
      </c>
      <c r="F648" s="114">
        <f t="shared" si="137"/>
        <v>54.7</v>
      </c>
      <c r="G648" s="114">
        <f t="shared" si="137"/>
        <v>54.7</v>
      </c>
      <c r="H648" s="114">
        <f t="shared" si="137"/>
        <v>54.7</v>
      </c>
    </row>
    <row r="649" spans="1:8" s="33" customFormat="1" ht="29.25" customHeight="1" x14ac:dyDescent="0.25">
      <c r="A649" s="119" t="s">
        <v>345</v>
      </c>
      <c r="B649" s="113" t="s">
        <v>115</v>
      </c>
      <c r="C649" s="113" t="s">
        <v>115</v>
      </c>
      <c r="D649" s="113" t="s">
        <v>404</v>
      </c>
      <c r="E649" s="113" t="s">
        <v>346</v>
      </c>
      <c r="F649" s="114">
        <f t="shared" si="137"/>
        <v>54.7</v>
      </c>
      <c r="G649" s="114">
        <f t="shared" si="137"/>
        <v>54.7</v>
      </c>
      <c r="H649" s="114">
        <f t="shared" si="137"/>
        <v>54.7</v>
      </c>
    </row>
    <row r="650" spans="1:8" s="33" customFormat="1" ht="19.5" customHeight="1" x14ac:dyDescent="0.25">
      <c r="A650" s="119" t="s">
        <v>347</v>
      </c>
      <c r="B650" s="113" t="s">
        <v>115</v>
      </c>
      <c r="C650" s="113" t="s">
        <v>115</v>
      </c>
      <c r="D650" s="113" t="s">
        <v>404</v>
      </c>
      <c r="E650" s="113" t="s">
        <v>348</v>
      </c>
      <c r="F650" s="114">
        <v>54.7</v>
      </c>
      <c r="G650" s="114">
        <v>54.7</v>
      </c>
      <c r="H650" s="114">
        <v>54.7</v>
      </c>
    </row>
    <row r="651" spans="1:8" s="33" customFormat="1" ht="15" customHeight="1" x14ac:dyDescent="0.25">
      <c r="A651" s="119" t="s">
        <v>405</v>
      </c>
      <c r="B651" s="113" t="s">
        <v>406</v>
      </c>
      <c r="C651" s="113" t="s">
        <v>56</v>
      </c>
      <c r="D651" s="113" t="s">
        <v>57</v>
      </c>
      <c r="E651" s="113" t="s">
        <v>58</v>
      </c>
      <c r="F651" s="114">
        <f>F652</f>
        <v>5643.0999999999995</v>
      </c>
      <c r="G651" s="114">
        <f>G652</f>
        <v>5141.9999999999991</v>
      </c>
      <c r="H651" s="114">
        <f>H652</f>
        <v>5219.2999999999984</v>
      </c>
    </row>
    <row r="652" spans="1:8" s="33" customFormat="1" ht="18.75" customHeight="1" x14ac:dyDescent="0.25">
      <c r="A652" s="119" t="s">
        <v>407</v>
      </c>
      <c r="B652" s="113" t="s">
        <v>406</v>
      </c>
      <c r="C652" s="113" t="s">
        <v>55</v>
      </c>
      <c r="D652" s="113" t="s">
        <v>57</v>
      </c>
      <c r="E652" s="113" t="s">
        <v>58</v>
      </c>
      <c r="F652" s="114">
        <f>F653+F658+F663+F695</f>
        <v>5643.0999999999995</v>
      </c>
      <c r="G652" s="114">
        <f>G653+G658+G663+G695</f>
        <v>5141.9999999999991</v>
      </c>
      <c r="H652" s="114">
        <f>H653+H658+H663+H695</f>
        <v>5219.2999999999984</v>
      </c>
    </row>
    <row r="653" spans="1:8" s="33" customFormat="1" ht="41.25" customHeight="1" x14ac:dyDescent="0.25">
      <c r="A653" s="119" t="s">
        <v>730</v>
      </c>
      <c r="B653" s="113" t="s">
        <v>406</v>
      </c>
      <c r="C653" s="113" t="s">
        <v>55</v>
      </c>
      <c r="D653" s="113" t="s">
        <v>133</v>
      </c>
      <c r="E653" s="113" t="s">
        <v>58</v>
      </c>
      <c r="F653" s="114">
        <f>F654</f>
        <v>5.9</v>
      </c>
      <c r="G653" s="114">
        <f>G654</f>
        <v>5.9</v>
      </c>
      <c r="H653" s="114">
        <f>H654</f>
        <v>5.9</v>
      </c>
    </row>
    <row r="654" spans="1:8" s="33" customFormat="1" ht="42.75" customHeight="1" x14ac:dyDescent="0.25">
      <c r="A654" s="119" t="s">
        <v>408</v>
      </c>
      <c r="B654" s="113" t="s">
        <v>406</v>
      </c>
      <c r="C654" s="113" t="s">
        <v>55</v>
      </c>
      <c r="D654" s="113" t="s">
        <v>409</v>
      </c>
      <c r="E654" s="113" t="s">
        <v>58</v>
      </c>
      <c r="F654" s="114">
        <f t="shared" ref="F654:H661" si="138">F655</f>
        <v>5.9</v>
      </c>
      <c r="G654" s="114">
        <f t="shared" si="138"/>
        <v>5.9</v>
      </c>
      <c r="H654" s="114">
        <f t="shared" si="138"/>
        <v>5.9</v>
      </c>
    </row>
    <row r="655" spans="1:8" s="33" customFormat="1" ht="14.25" customHeight="1" x14ac:dyDescent="0.25">
      <c r="A655" s="119" t="s">
        <v>136</v>
      </c>
      <c r="B655" s="113" t="s">
        <v>406</v>
      </c>
      <c r="C655" s="113" t="s">
        <v>55</v>
      </c>
      <c r="D655" s="113" t="s">
        <v>410</v>
      </c>
      <c r="E655" s="113" t="s">
        <v>58</v>
      </c>
      <c r="F655" s="114">
        <f t="shared" si="138"/>
        <v>5.9</v>
      </c>
      <c r="G655" s="114">
        <f t="shared" si="138"/>
        <v>5.9</v>
      </c>
      <c r="H655" s="114">
        <f t="shared" si="138"/>
        <v>5.9</v>
      </c>
    </row>
    <row r="656" spans="1:8" s="33" customFormat="1" ht="27.75" customHeight="1" x14ac:dyDescent="0.25">
      <c r="A656" s="119" t="s">
        <v>77</v>
      </c>
      <c r="B656" s="113" t="s">
        <v>406</v>
      </c>
      <c r="C656" s="113" t="s">
        <v>55</v>
      </c>
      <c r="D656" s="113" t="s">
        <v>410</v>
      </c>
      <c r="E656" s="113" t="s">
        <v>78</v>
      </c>
      <c r="F656" s="114">
        <f t="shared" si="138"/>
        <v>5.9</v>
      </c>
      <c r="G656" s="114">
        <f t="shared" si="138"/>
        <v>5.9</v>
      </c>
      <c r="H656" s="114">
        <f t="shared" si="138"/>
        <v>5.9</v>
      </c>
    </row>
    <row r="657" spans="1:8" s="33" customFormat="1" ht="28.5" customHeight="1" x14ac:dyDescent="0.25">
      <c r="A657" s="119" t="s">
        <v>79</v>
      </c>
      <c r="B657" s="113" t="s">
        <v>406</v>
      </c>
      <c r="C657" s="113" t="s">
        <v>55</v>
      </c>
      <c r="D657" s="113" t="s">
        <v>410</v>
      </c>
      <c r="E657" s="113" t="s">
        <v>80</v>
      </c>
      <c r="F657" s="114">
        <v>5.9</v>
      </c>
      <c r="G657" s="114">
        <v>5.9</v>
      </c>
      <c r="H657" s="114">
        <v>5.9</v>
      </c>
    </row>
    <row r="658" spans="1:8" s="33" customFormat="1" ht="37.5" hidden="1" customHeight="1" x14ac:dyDescent="0.25">
      <c r="A658" s="119" t="s">
        <v>411</v>
      </c>
      <c r="B658" s="113" t="s">
        <v>406</v>
      </c>
      <c r="C658" s="113" t="s">
        <v>55</v>
      </c>
      <c r="D658" s="113" t="s">
        <v>412</v>
      </c>
      <c r="E658" s="113" t="s">
        <v>58</v>
      </c>
      <c r="F658" s="114">
        <f t="shared" si="138"/>
        <v>0</v>
      </c>
      <c r="G658" s="114">
        <f t="shared" si="138"/>
        <v>0</v>
      </c>
      <c r="H658" s="114">
        <f t="shared" si="138"/>
        <v>0</v>
      </c>
    </row>
    <row r="659" spans="1:8" s="33" customFormat="1" ht="24" hidden="1" customHeight="1" x14ac:dyDescent="0.25">
      <c r="A659" s="119" t="s">
        <v>413</v>
      </c>
      <c r="B659" s="113" t="s">
        <v>406</v>
      </c>
      <c r="C659" s="113" t="s">
        <v>55</v>
      </c>
      <c r="D659" s="113" t="s">
        <v>414</v>
      </c>
      <c r="E659" s="113" t="s">
        <v>58</v>
      </c>
      <c r="F659" s="114">
        <f t="shared" si="138"/>
        <v>0</v>
      </c>
      <c r="G659" s="114">
        <f t="shared" si="138"/>
        <v>0</v>
      </c>
      <c r="H659" s="114">
        <f t="shared" si="138"/>
        <v>0</v>
      </c>
    </row>
    <row r="660" spans="1:8" s="33" customFormat="1" ht="15" hidden="1" customHeight="1" x14ac:dyDescent="0.25">
      <c r="A660" s="119" t="s">
        <v>136</v>
      </c>
      <c r="B660" s="113" t="s">
        <v>406</v>
      </c>
      <c r="C660" s="113" t="s">
        <v>55</v>
      </c>
      <c r="D660" s="113" t="s">
        <v>415</v>
      </c>
      <c r="E660" s="113" t="s">
        <v>58</v>
      </c>
      <c r="F660" s="114">
        <f t="shared" si="138"/>
        <v>0</v>
      </c>
      <c r="G660" s="114">
        <f t="shared" si="138"/>
        <v>0</v>
      </c>
      <c r="H660" s="114">
        <f t="shared" si="138"/>
        <v>0</v>
      </c>
    </row>
    <row r="661" spans="1:8" s="33" customFormat="1" ht="30" hidden="1" customHeight="1" x14ac:dyDescent="0.25">
      <c r="A661" s="119" t="s">
        <v>77</v>
      </c>
      <c r="B661" s="113" t="s">
        <v>406</v>
      </c>
      <c r="C661" s="113" t="s">
        <v>55</v>
      </c>
      <c r="D661" s="113" t="s">
        <v>415</v>
      </c>
      <c r="E661" s="113" t="s">
        <v>78</v>
      </c>
      <c r="F661" s="114">
        <f t="shared" si="138"/>
        <v>0</v>
      </c>
      <c r="G661" s="114">
        <f t="shared" si="138"/>
        <v>0</v>
      </c>
      <c r="H661" s="114">
        <f t="shared" si="138"/>
        <v>0</v>
      </c>
    </row>
    <row r="662" spans="1:8" s="33" customFormat="1" ht="27.75" hidden="1" customHeight="1" x14ac:dyDescent="0.25">
      <c r="A662" s="119" t="s">
        <v>79</v>
      </c>
      <c r="B662" s="113" t="s">
        <v>406</v>
      </c>
      <c r="C662" s="113" t="s">
        <v>55</v>
      </c>
      <c r="D662" s="113" t="s">
        <v>415</v>
      </c>
      <c r="E662" s="113" t="s">
        <v>80</v>
      </c>
      <c r="F662" s="114">
        <f>5.9-5.9</f>
        <v>0</v>
      </c>
      <c r="G662" s="114">
        <f>5.9-5.9</f>
        <v>0</v>
      </c>
      <c r="H662" s="114">
        <f>5.9-5.9</f>
        <v>0</v>
      </c>
    </row>
    <row r="663" spans="1:8" s="33" customFormat="1" ht="40.5" customHeight="1" x14ac:dyDescent="0.25">
      <c r="A663" s="119" t="s">
        <v>732</v>
      </c>
      <c r="B663" s="113" t="s">
        <v>406</v>
      </c>
      <c r="C663" s="113" t="s">
        <v>55</v>
      </c>
      <c r="D663" s="113" t="s">
        <v>416</v>
      </c>
      <c r="E663" s="113" t="s">
        <v>58</v>
      </c>
      <c r="F663" s="114">
        <f>F664+F688</f>
        <v>5553.5999999999995</v>
      </c>
      <c r="G663" s="114">
        <f>G664+G688</f>
        <v>5058.8999999999996</v>
      </c>
      <c r="H663" s="114">
        <f>H664+H688</f>
        <v>5136.1999999999989</v>
      </c>
    </row>
    <row r="664" spans="1:8" s="33" customFormat="1" ht="27.75" customHeight="1" x14ac:dyDescent="0.25">
      <c r="A664" s="119" t="s">
        <v>417</v>
      </c>
      <c r="B664" s="113" t="s">
        <v>406</v>
      </c>
      <c r="C664" s="113" t="s">
        <v>55</v>
      </c>
      <c r="D664" s="113" t="s">
        <v>418</v>
      </c>
      <c r="E664" s="113" t="s">
        <v>58</v>
      </c>
      <c r="F664" s="114">
        <f>F665+F673+F682+F670</f>
        <v>4942.5999999999995</v>
      </c>
      <c r="G664" s="114">
        <f>G665+G682+G673+G670</f>
        <v>4660.5</v>
      </c>
      <c r="H664" s="114">
        <f>H665+H682+H673+H670</f>
        <v>4828.7999999999993</v>
      </c>
    </row>
    <row r="665" spans="1:8" s="33" customFormat="1" ht="27.75" customHeight="1" x14ac:dyDescent="0.25">
      <c r="A665" s="119" t="s">
        <v>192</v>
      </c>
      <c r="B665" s="113" t="s">
        <v>406</v>
      </c>
      <c r="C665" s="113" t="s">
        <v>55</v>
      </c>
      <c r="D665" s="113" t="s">
        <v>419</v>
      </c>
      <c r="E665" s="113" t="s">
        <v>58</v>
      </c>
      <c r="F665" s="114">
        <f>F666+F669</f>
        <v>3850.7</v>
      </c>
      <c r="G665" s="114">
        <f>G666+G668</f>
        <v>3478</v>
      </c>
      <c r="H665" s="114">
        <f>H666+H668</f>
        <v>3591.6</v>
      </c>
    </row>
    <row r="666" spans="1:8" s="33" customFormat="1" ht="68.25" customHeight="1" x14ac:dyDescent="0.25">
      <c r="A666" s="119" t="s">
        <v>67</v>
      </c>
      <c r="B666" s="113" t="s">
        <v>406</v>
      </c>
      <c r="C666" s="113" t="s">
        <v>55</v>
      </c>
      <c r="D666" s="113" t="s">
        <v>419</v>
      </c>
      <c r="E666" s="113" t="s">
        <v>68</v>
      </c>
      <c r="F666" s="114">
        <f>F667</f>
        <v>3185.9</v>
      </c>
      <c r="G666" s="114">
        <f>G667</f>
        <v>3478</v>
      </c>
      <c r="H666" s="114">
        <f>H667</f>
        <v>3591.6</v>
      </c>
    </row>
    <row r="667" spans="1:8" s="33" customFormat="1" ht="19.5" customHeight="1" x14ac:dyDescent="0.25">
      <c r="A667" s="119" t="s">
        <v>194</v>
      </c>
      <c r="B667" s="113" t="s">
        <v>406</v>
      </c>
      <c r="C667" s="113" t="s">
        <v>55</v>
      </c>
      <c r="D667" s="113" t="s">
        <v>419</v>
      </c>
      <c r="E667" s="113" t="s">
        <v>195</v>
      </c>
      <c r="F667" s="114">
        <v>3185.9</v>
      </c>
      <c r="G667" s="114">
        <v>3478</v>
      </c>
      <c r="H667" s="114">
        <v>3591.6</v>
      </c>
    </row>
    <row r="668" spans="1:8" s="33" customFormat="1" ht="30" customHeight="1" x14ac:dyDescent="0.25">
      <c r="A668" s="119" t="s">
        <v>77</v>
      </c>
      <c r="B668" s="113" t="s">
        <v>406</v>
      </c>
      <c r="C668" s="113" t="s">
        <v>55</v>
      </c>
      <c r="D668" s="113" t="s">
        <v>419</v>
      </c>
      <c r="E668" s="113" t="s">
        <v>78</v>
      </c>
      <c r="F668" s="114">
        <f>F669</f>
        <v>664.8</v>
      </c>
      <c r="G668" s="114">
        <f>G669</f>
        <v>0</v>
      </c>
      <c r="H668" s="114">
        <f>H669</f>
        <v>0</v>
      </c>
    </row>
    <row r="669" spans="1:8" s="33" customFormat="1" ht="30.75" customHeight="1" x14ac:dyDescent="0.25">
      <c r="A669" s="119" t="s">
        <v>79</v>
      </c>
      <c r="B669" s="113" t="s">
        <v>406</v>
      </c>
      <c r="C669" s="113" t="s">
        <v>55</v>
      </c>
      <c r="D669" s="113" t="s">
        <v>419</v>
      </c>
      <c r="E669" s="113" t="s">
        <v>80</v>
      </c>
      <c r="F669" s="114">
        <v>664.8</v>
      </c>
      <c r="G669" s="114">
        <v>0</v>
      </c>
      <c r="H669" s="114">
        <v>0</v>
      </c>
    </row>
    <row r="670" spans="1:8" s="33" customFormat="1" ht="58.5" customHeight="1" x14ac:dyDescent="0.25">
      <c r="A670" s="119" t="s">
        <v>701</v>
      </c>
      <c r="B670" s="113" t="s">
        <v>406</v>
      </c>
      <c r="C670" s="113" t="s">
        <v>55</v>
      </c>
      <c r="D670" s="113" t="s">
        <v>768</v>
      </c>
      <c r="E670" s="113" t="s">
        <v>58</v>
      </c>
      <c r="F670" s="114">
        <f>F671</f>
        <v>161.69999999999999</v>
      </c>
      <c r="G670" s="114">
        <f t="shared" ref="G670:H671" si="139">G671</f>
        <v>184.3</v>
      </c>
      <c r="H670" s="114">
        <f t="shared" si="139"/>
        <v>198</v>
      </c>
    </row>
    <row r="671" spans="1:8" s="33" customFormat="1" ht="72" customHeight="1" x14ac:dyDescent="0.25">
      <c r="A671" s="119" t="s">
        <v>67</v>
      </c>
      <c r="B671" s="113" t="s">
        <v>406</v>
      </c>
      <c r="C671" s="113" t="s">
        <v>55</v>
      </c>
      <c r="D671" s="113" t="s">
        <v>768</v>
      </c>
      <c r="E671" s="113" t="s">
        <v>68</v>
      </c>
      <c r="F671" s="114">
        <f>F672</f>
        <v>161.69999999999999</v>
      </c>
      <c r="G671" s="114">
        <f t="shared" si="139"/>
        <v>184.3</v>
      </c>
      <c r="H671" s="114">
        <f t="shared" si="139"/>
        <v>198</v>
      </c>
    </row>
    <row r="672" spans="1:8" s="33" customFormat="1" ht="27" customHeight="1" x14ac:dyDescent="0.25">
      <c r="A672" s="119" t="s">
        <v>194</v>
      </c>
      <c r="B672" s="113" t="s">
        <v>406</v>
      </c>
      <c r="C672" s="113" t="s">
        <v>55</v>
      </c>
      <c r="D672" s="113" t="s">
        <v>768</v>
      </c>
      <c r="E672" s="113" t="s">
        <v>195</v>
      </c>
      <c r="F672" s="114">
        <v>161.69999999999999</v>
      </c>
      <c r="G672" s="114">
        <v>184.3</v>
      </c>
      <c r="H672" s="114">
        <v>198</v>
      </c>
    </row>
    <row r="673" spans="1:8" s="33" customFormat="1" ht="53.25" customHeight="1" x14ac:dyDescent="0.25">
      <c r="A673" s="119" t="s">
        <v>764</v>
      </c>
      <c r="B673" s="113" t="s">
        <v>406</v>
      </c>
      <c r="C673" s="113" t="s">
        <v>55</v>
      </c>
      <c r="D673" s="113" t="s">
        <v>767</v>
      </c>
      <c r="E673" s="113" t="s">
        <v>58</v>
      </c>
      <c r="F673" s="114">
        <f t="shared" ref="F673:H674" si="140">F674</f>
        <v>485</v>
      </c>
      <c r="G673" s="114">
        <f t="shared" si="140"/>
        <v>553</v>
      </c>
      <c r="H673" s="114">
        <f t="shared" si="140"/>
        <v>594</v>
      </c>
    </row>
    <row r="674" spans="1:8" s="33" customFormat="1" ht="25.5" customHeight="1" x14ac:dyDescent="0.25">
      <c r="A674" s="119" t="s">
        <v>67</v>
      </c>
      <c r="B674" s="113" t="s">
        <v>406</v>
      </c>
      <c r="C674" s="113" t="s">
        <v>55</v>
      </c>
      <c r="D674" s="113" t="s">
        <v>767</v>
      </c>
      <c r="E674" s="113" t="s">
        <v>68</v>
      </c>
      <c r="F674" s="114">
        <f t="shared" si="140"/>
        <v>485</v>
      </c>
      <c r="G674" s="114">
        <f t="shared" si="140"/>
        <v>553</v>
      </c>
      <c r="H674" s="114">
        <f t="shared" si="140"/>
        <v>594</v>
      </c>
    </row>
    <row r="675" spans="1:8" s="33" customFormat="1" ht="15.75" customHeight="1" x14ac:dyDescent="0.25">
      <c r="A675" s="119" t="s">
        <v>194</v>
      </c>
      <c r="B675" s="113" t="s">
        <v>406</v>
      </c>
      <c r="C675" s="113" t="s">
        <v>55</v>
      </c>
      <c r="D675" s="113" t="s">
        <v>767</v>
      </c>
      <c r="E675" s="113" t="s">
        <v>195</v>
      </c>
      <c r="F675" s="114">
        <v>485</v>
      </c>
      <c r="G675" s="114">
        <v>553</v>
      </c>
      <c r="H675" s="114">
        <v>594</v>
      </c>
    </row>
    <row r="676" spans="1:8" s="33" customFormat="1" ht="42.75" hidden="1" customHeight="1" x14ac:dyDescent="0.25">
      <c r="A676" s="119" t="s">
        <v>655</v>
      </c>
      <c r="B676" s="113" t="s">
        <v>406</v>
      </c>
      <c r="C676" s="113" t="s">
        <v>55</v>
      </c>
      <c r="D676" s="113" t="s">
        <v>693</v>
      </c>
      <c r="E676" s="113" t="s">
        <v>58</v>
      </c>
      <c r="F676" s="114">
        <f>F677+F679</f>
        <v>0</v>
      </c>
      <c r="G676" s="114">
        <v>0</v>
      </c>
      <c r="H676" s="114">
        <v>0</v>
      </c>
    </row>
    <row r="677" spans="1:8" s="33" customFormat="1" ht="30" hidden="1" customHeight="1" x14ac:dyDescent="0.25">
      <c r="A677" s="119" t="s">
        <v>77</v>
      </c>
      <c r="B677" s="113" t="s">
        <v>406</v>
      </c>
      <c r="C677" s="113" t="s">
        <v>55</v>
      </c>
      <c r="D677" s="113" t="s">
        <v>693</v>
      </c>
      <c r="E677" s="113" t="s">
        <v>78</v>
      </c>
      <c r="F677" s="114">
        <f>F678</f>
        <v>0</v>
      </c>
      <c r="G677" s="114">
        <v>0</v>
      </c>
      <c r="H677" s="114">
        <v>0</v>
      </c>
    </row>
    <row r="678" spans="1:8" s="33" customFormat="1" ht="29.25" hidden="1" customHeight="1" x14ac:dyDescent="0.25">
      <c r="A678" s="119" t="s">
        <v>79</v>
      </c>
      <c r="B678" s="113" t="s">
        <v>406</v>
      </c>
      <c r="C678" s="113" t="s">
        <v>55</v>
      </c>
      <c r="D678" s="113" t="s">
        <v>693</v>
      </c>
      <c r="E678" s="113" t="s">
        <v>80</v>
      </c>
      <c r="F678" s="114"/>
      <c r="G678" s="114"/>
      <c r="H678" s="114"/>
    </row>
    <row r="679" spans="1:8" s="33" customFormat="1" ht="18.75" hidden="1" customHeight="1" x14ac:dyDescent="0.25">
      <c r="A679" s="119" t="s">
        <v>81</v>
      </c>
      <c r="B679" s="113" t="s">
        <v>406</v>
      </c>
      <c r="C679" s="113" t="s">
        <v>55</v>
      </c>
      <c r="D679" s="113" t="s">
        <v>693</v>
      </c>
      <c r="E679" s="113" t="s">
        <v>82</v>
      </c>
      <c r="F679" s="114">
        <f>F680</f>
        <v>0</v>
      </c>
      <c r="G679" s="114">
        <v>0</v>
      </c>
      <c r="H679" s="114">
        <v>0</v>
      </c>
    </row>
    <row r="680" spans="1:8" s="33" customFormat="1" ht="21.75" hidden="1" customHeight="1" x14ac:dyDescent="0.25">
      <c r="A680" s="119" t="s">
        <v>83</v>
      </c>
      <c r="B680" s="113" t="s">
        <v>406</v>
      </c>
      <c r="C680" s="113" t="s">
        <v>55</v>
      </c>
      <c r="D680" s="113" t="s">
        <v>693</v>
      </c>
      <c r="E680" s="113" t="s">
        <v>84</v>
      </c>
      <c r="F680" s="114"/>
      <c r="G680" s="114"/>
      <c r="H680" s="114"/>
    </row>
    <row r="681" spans="1:8" s="33" customFormat="1" ht="29.25" hidden="1" customHeight="1" x14ac:dyDescent="0.25">
      <c r="A681" s="119"/>
      <c r="B681" s="113"/>
      <c r="C681" s="113"/>
      <c r="D681" s="113"/>
      <c r="E681" s="113"/>
      <c r="F681" s="114"/>
      <c r="G681" s="114"/>
      <c r="H681" s="114"/>
    </row>
    <row r="682" spans="1:8" s="33" customFormat="1" ht="54" customHeight="1" x14ac:dyDescent="0.25">
      <c r="A682" s="119" t="s">
        <v>190</v>
      </c>
      <c r="B682" s="113" t="s">
        <v>406</v>
      </c>
      <c r="C682" s="113" t="s">
        <v>55</v>
      </c>
      <c r="D682" s="113" t="s">
        <v>420</v>
      </c>
      <c r="E682" s="113" t="s">
        <v>58</v>
      </c>
      <c r="F682" s="114">
        <f t="shared" ref="F682:H683" si="141">F683</f>
        <v>445.2</v>
      </c>
      <c r="G682" s="114">
        <f t="shared" si="141"/>
        <v>445.2</v>
      </c>
      <c r="H682" s="114">
        <f t="shared" si="141"/>
        <v>445.2</v>
      </c>
    </row>
    <row r="683" spans="1:8" s="33" customFormat="1" ht="15" customHeight="1" x14ac:dyDescent="0.25">
      <c r="A683" s="119" t="s">
        <v>81</v>
      </c>
      <c r="B683" s="113" t="s">
        <v>406</v>
      </c>
      <c r="C683" s="113" t="s">
        <v>55</v>
      </c>
      <c r="D683" s="113" t="s">
        <v>420</v>
      </c>
      <c r="E683" s="113" t="s">
        <v>82</v>
      </c>
      <c r="F683" s="114">
        <f t="shared" si="141"/>
        <v>445.2</v>
      </c>
      <c r="G683" s="114">
        <f t="shared" si="141"/>
        <v>445.2</v>
      </c>
      <c r="H683" s="114">
        <f t="shared" si="141"/>
        <v>445.2</v>
      </c>
    </row>
    <row r="684" spans="1:8" s="33" customFormat="1" ht="15" customHeight="1" x14ac:dyDescent="0.25">
      <c r="A684" s="119" t="s">
        <v>83</v>
      </c>
      <c r="B684" s="113" t="s">
        <v>406</v>
      </c>
      <c r="C684" s="113" t="s">
        <v>55</v>
      </c>
      <c r="D684" s="113" t="s">
        <v>420</v>
      </c>
      <c r="E684" s="113" t="s">
        <v>84</v>
      </c>
      <c r="F684" s="114">
        <v>445.2</v>
      </c>
      <c r="G684" s="114">
        <v>445.2</v>
      </c>
      <c r="H684" s="114">
        <v>445.2</v>
      </c>
    </row>
    <row r="685" spans="1:8" s="33" customFormat="1" ht="30.75" hidden="1" customHeight="1" x14ac:dyDescent="0.25">
      <c r="A685" s="119" t="s">
        <v>691</v>
      </c>
      <c r="B685" s="113" t="s">
        <v>406</v>
      </c>
      <c r="C685" s="113" t="s">
        <v>55</v>
      </c>
      <c r="D685" s="113" t="s">
        <v>692</v>
      </c>
      <c r="E685" s="113" t="s">
        <v>58</v>
      </c>
      <c r="F685" s="127">
        <f>F686</f>
        <v>0</v>
      </c>
      <c r="G685" s="114">
        <v>0</v>
      </c>
      <c r="H685" s="114">
        <v>0</v>
      </c>
    </row>
    <row r="686" spans="1:8" s="33" customFormat="1" ht="33" hidden="1" customHeight="1" x14ac:dyDescent="0.25">
      <c r="A686" s="119" t="s">
        <v>77</v>
      </c>
      <c r="B686" s="113" t="s">
        <v>406</v>
      </c>
      <c r="C686" s="113" t="s">
        <v>55</v>
      </c>
      <c r="D686" s="113" t="s">
        <v>692</v>
      </c>
      <c r="E686" s="113" t="s">
        <v>78</v>
      </c>
      <c r="F686" s="114">
        <f>F687</f>
        <v>0</v>
      </c>
      <c r="G686" s="114">
        <v>0</v>
      </c>
      <c r="H686" s="114">
        <v>0</v>
      </c>
    </row>
    <row r="687" spans="1:8" s="33" customFormat="1" ht="30.75" hidden="1" customHeight="1" x14ac:dyDescent="0.25">
      <c r="A687" s="119" t="s">
        <v>79</v>
      </c>
      <c r="B687" s="113" t="s">
        <v>406</v>
      </c>
      <c r="C687" s="113" t="s">
        <v>55</v>
      </c>
      <c r="D687" s="113" t="s">
        <v>692</v>
      </c>
      <c r="E687" s="113" t="s">
        <v>80</v>
      </c>
      <c r="F687" s="114"/>
      <c r="G687" s="114"/>
      <c r="H687" s="114"/>
    </row>
    <row r="688" spans="1:8" s="33" customFormat="1" ht="41.25" customHeight="1" x14ac:dyDescent="0.25">
      <c r="A688" s="119" t="s">
        <v>421</v>
      </c>
      <c r="B688" s="113" t="s">
        <v>406</v>
      </c>
      <c r="C688" s="113" t="s">
        <v>55</v>
      </c>
      <c r="D688" s="113" t="s">
        <v>422</v>
      </c>
      <c r="E688" s="113" t="s">
        <v>58</v>
      </c>
      <c r="F688" s="114">
        <f t="shared" ref="F688:H690" si="142">F689</f>
        <v>611</v>
      </c>
      <c r="G688" s="114">
        <f t="shared" si="142"/>
        <v>398.4</v>
      </c>
      <c r="H688" s="114">
        <f t="shared" si="142"/>
        <v>307.39999999999998</v>
      </c>
    </row>
    <row r="689" spans="1:8" s="33" customFormat="1" ht="27.75" customHeight="1" x14ac:dyDescent="0.25">
      <c r="A689" s="119" t="s">
        <v>192</v>
      </c>
      <c r="B689" s="113" t="s">
        <v>406</v>
      </c>
      <c r="C689" s="113" t="s">
        <v>55</v>
      </c>
      <c r="D689" s="113" t="s">
        <v>423</v>
      </c>
      <c r="E689" s="113" t="s">
        <v>58</v>
      </c>
      <c r="F689" s="114">
        <f t="shared" si="142"/>
        <v>611</v>
      </c>
      <c r="G689" s="114">
        <f t="shared" si="142"/>
        <v>398.4</v>
      </c>
      <c r="H689" s="114">
        <f t="shared" si="142"/>
        <v>307.39999999999998</v>
      </c>
    </row>
    <row r="690" spans="1:8" s="33" customFormat="1" ht="28.5" customHeight="1" x14ac:dyDescent="0.25">
      <c r="A690" s="119" t="s">
        <v>77</v>
      </c>
      <c r="B690" s="113" t="s">
        <v>406</v>
      </c>
      <c r="C690" s="113" t="s">
        <v>55</v>
      </c>
      <c r="D690" s="113" t="s">
        <v>423</v>
      </c>
      <c r="E690" s="113" t="s">
        <v>78</v>
      </c>
      <c r="F690" s="114">
        <f t="shared" si="142"/>
        <v>611</v>
      </c>
      <c r="G690" s="114">
        <f t="shared" si="142"/>
        <v>398.4</v>
      </c>
      <c r="H690" s="114">
        <f t="shared" si="142"/>
        <v>307.39999999999998</v>
      </c>
    </row>
    <row r="691" spans="1:8" s="33" customFormat="1" ht="30.75" customHeight="1" x14ac:dyDescent="0.25">
      <c r="A691" s="119" t="s">
        <v>79</v>
      </c>
      <c r="B691" s="113" t="s">
        <v>406</v>
      </c>
      <c r="C691" s="113" t="s">
        <v>55</v>
      </c>
      <c r="D691" s="113" t="s">
        <v>423</v>
      </c>
      <c r="E691" s="113" t="s">
        <v>80</v>
      </c>
      <c r="F691" s="114">
        <v>611</v>
      </c>
      <c r="G691" s="114">
        <v>398.4</v>
      </c>
      <c r="H691" s="114">
        <v>307.39999999999998</v>
      </c>
    </row>
    <row r="692" spans="1:8" s="33" customFormat="1" ht="30.75" hidden="1" customHeight="1" x14ac:dyDescent="0.25">
      <c r="A692" s="119"/>
      <c r="B692" s="113"/>
      <c r="C692" s="113"/>
      <c r="D692" s="113"/>
      <c r="E692" s="113"/>
      <c r="F692" s="114"/>
      <c r="G692" s="114"/>
      <c r="H692" s="114"/>
    </row>
    <row r="693" spans="1:8" s="33" customFormat="1" ht="30.75" hidden="1" customHeight="1" x14ac:dyDescent="0.25">
      <c r="A693" s="119"/>
      <c r="B693" s="113"/>
      <c r="C693" s="113"/>
      <c r="D693" s="113"/>
      <c r="E693" s="113"/>
      <c r="F693" s="114"/>
      <c r="G693" s="114"/>
      <c r="H693" s="114"/>
    </row>
    <row r="694" spans="1:8" s="33" customFormat="1" ht="30.75" hidden="1" customHeight="1" x14ac:dyDescent="0.25">
      <c r="A694" s="119"/>
      <c r="B694" s="113"/>
      <c r="C694" s="113"/>
      <c r="D694" s="113"/>
      <c r="E694" s="113"/>
      <c r="F694" s="114"/>
      <c r="G694" s="114"/>
      <c r="H694" s="114"/>
    </row>
    <row r="695" spans="1:8" s="33" customFormat="1" ht="59.25" customHeight="1" x14ac:dyDescent="0.25">
      <c r="A695" s="119" t="s">
        <v>159</v>
      </c>
      <c r="B695" s="113" t="s">
        <v>406</v>
      </c>
      <c r="C695" s="113" t="s">
        <v>55</v>
      </c>
      <c r="D695" s="113" t="s">
        <v>160</v>
      </c>
      <c r="E695" s="113" t="s">
        <v>58</v>
      </c>
      <c r="F695" s="114">
        <f>F696</f>
        <v>83.6</v>
      </c>
      <c r="G695" s="114">
        <f t="shared" ref="G695:H699" si="143">G696</f>
        <v>77.2</v>
      </c>
      <c r="H695" s="114">
        <f t="shared" si="143"/>
        <v>77.2</v>
      </c>
    </row>
    <row r="696" spans="1:8" s="33" customFormat="1" ht="40.5" customHeight="1" x14ac:dyDescent="0.25">
      <c r="A696" s="119" t="s">
        <v>161</v>
      </c>
      <c r="B696" s="113" t="s">
        <v>406</v>
      </c>
      <c r="C696" s="113" t="s">
        <v>55</v>
      </c>
      <c r="D696" s="113" t="s">
        <v>162</v>
      </c>
      <c r="E696" s="113" t="s">
        <v>58</v>
      </c>
      <c r="F696" s="114">
        <f>F697</f>
        <v>83.6</v>
      </c>
      <c r="G696" s="114">
        <f t="shared" si="143"/>
        <v>77.2</v>
      </c>
      <c r="H696" s="114">
        <f t="shared" si="143"/>
        <v>77.2</v>
      </c>
    </row>
    <row r="697" spans="1:8" s="33" customFormat="1" ht="42" customHeight="1" x14ac:dyDescent="0.25">
      <c r="A697" s="119" t="s">
        <v>163</v>
      </c>
      <c r="B697" s="113" t="s">
        <v>406</v>
      </c>
      <c r="C697" s="113" t="s">
        <v>55</v>
      </c>
      <c r="D697" s="113" t="s">
        <v>164</v>
      </c>
      <c r="E697" s="113" t="s">
        <v>58</v>
      </c>
      <c r="F697" s="114">
        <f>F698</f>
        <v>83.6</v>
      </c>
      <c r="G697" s="114">
        <f t="shared" si="143"/>
        <v>77.2</v>
      </c>
      <c r="H697" s="114">
        <f t="shared" si="143"/>
        <v>77.2</v>
      </c>
    </row>
    <row r="698" spans="1:8" s="33" customFormat="1" ht="15.75" customHeight="1" x14ac:dyDescent="0.25">
      <c r="A698" s="119" t="s">
        <v>136</v>
      </c>
      <c r="B698" s="113" t="s">
        <v>406</v>
      </c>
      <c r="C698" s="113" t="s">
        <v>55</v>
      </c>
      <c r="D698" s="113" t="s">
        <v>165</v>
      </c>
      <c r="E698" s="113" t="s">
        <v>58</v>
      </c>
      <c r="F698" s="114">
        <f>F699</f>
        <v>83.6</v>
      </c>
      <c r="G698" s="114">
        <f t="shared" si="143"/>
        <v>77.2</v>
      </c>
      <c r="H698" s="114">
        <f t="shared" si="143"/>
        <v>77.2</v>
      </c>
    </row>
    <row r="699" spans="1:8" s="33" customFormat="1" ht="27" customHeight="1" x14ac:dyDescent="0.25">
      <c r="A699" s="119" t="s">
        <v>77</v>
      </c>
      <c r="B699" s="113" t="s">
        <v>406</v>
      </c>
      <c r="C699" s="113" t="s">
        <v>55</v>
      </c>
      <c r="D699" s="113" t="s">
        <v>165</v>
      </c>
      <c r="E699" s="113" t="s">
        <v>78</v>
      </c>
      <c r="F699" s="114">
        <f>F700</f>
        <v>83.6</v>
      </c>
      <c r="G699" s="114">
        <f t="shared" si="143"/>
        <v>77.2</v>
      </c>
      <c r="H699" s="114">
        <f t="shared" si="143"/>
        <v>77.2</v>
      </c>
    </row>
    <row r="700" spans="1:8" s="33" customFormat="1" ht="27.75" customHeight="1" x14ac:dyDescent="0.25">
      <c r="A700" s="119" t="s">
        <v>79</v>
      </c>
      <c r="B700" s="113" t="s">
        <v>406</v>
      </c>
      <c r="C700" s="113" t="s">
        <v>55</v>
      </c>
      <c r="D700" s="113" t="s">
        <v>165</v>
      </c>
      <c r="E700" s="113" t="s">
        <v>80</v>
      </c>
      <c r="F700" s="114">
        <v>83.6</v>
      </c>
      <c r="G700" s="114">
        <v>77.2</v>
      </c>
      <c r="H700" s="114">
        <v>77.2</v>
      </c>
    </row>
    <row r="701" spans="1:8" s="33" customFormat="1" ht="15" x14ac:dyDescent="0.25">
      <c r="A701" s="119" t="s">
        <v>424</v>
      </c>
      <c r="B701" s="113" t="s">
        <v>425</v>
      </c>
      <c r="C701" s="113" t="s">
        <v>56</v>
      </c>
      <c r="D701" s="113" t="s">
        <v>57</v>
      </c>
      <c r="E701" s="113" t="s">
        <v>58</v>
      </c>
      <c r="F701" s="114">
        <f>F702+F707+F715</f>
        <v>561.6</v>
      </c>
      <c r="G701" s="114">
        <f>G702+G707+G715</f>
        <v>526.20000000000005</v>
      </c>
      <c r="H701" s="114">
        <f>H702+H707+H715</f>
        <v>505.1</v>
      </c>
    </row>
    <row r="702" spans="1:8" s="33" customFormat="1" ht="15" hidden="1" x14ac:dyDescent="0.25">
      <c r="A702" s="119" t="s">
        <v>426</v>
      </c>
      <c r="B702" s="113" t="s">
        <v>425</v>
      </c>
      <c r="C702" s="113" t="s">
        <v>55</v>
      </c>
      <c r="D702" s="113" t="s">
        <v>57</v>
      </c>
      <c r="E702" s="113" t="s">
        <v>58</v>
      </c>
      <c r="F702" s="114">
        <f t="shared" ref="F702:H705" si="144">F703</f>
        <v>0</v>
      </c>
      <c r="G702" s="114">
        <f t="shared" si="144"/>
        <v>0</v>
      </c>
      <c r="H702" s="114">
        <f t="shared" si="144"/>
        <v>0</v>
      </c>
    </row>
    <row r="703" spans="1:8" s="35" customFormat="1" ht="26.25" hidden="1" x14ac:dyDescent="0.25">
      <c r="A703" s="119" t="s">
        <v>293</v>
      </c>
      <c r="B703" s="113" t="s">
        <v>425</v>
      </c>
      <c r="C703" s="113" t="s">
        <v>55</v>
      </c>
      <c r="D703" s="113" t="s">
        <v>294</v>
      </c>
      <c r="E703" s="113" t="s">
        <v>58</v>
      </c>
      <c r="F703" s="114">
        <f t="shared" si="144"/>
        <v>0</v>
      </c>
      <c r="G703" s="114">
        <f t="shared" si="144"/>
        <v>0</v>
      </c>
      <c r="H703" s="114">
        <f t="shared" si="144"/>
        <v>0</v>
      </c>
    </row>
    <row r="704" spans="1:8" s="35" customFormat="1" ht="15" hidden="1" x14ac:dyDescent="0.25">
      <c r="A704" s="119" t="s">
        <v>427</v>
      </c>
      <c r="B704" s="113" t="s">
        <v>425</v>
      </c>
      <c r="C704" s="113" t="s">
        <v>55</v>
      </c>
      <c r="D704" s="113" t="s">
        <v>428</v>
      </c>
      <c r="E704" s="113" t="s">
        <v>58</v>
      </c>
      <c r="F704" s="114">
        <f t="shared" si="144"/>
        <v>0</v>
      </c>
      <c r="G704" s="114">
        <f t="shared" si="144"/>
        <v>0</v>
      </c>
      <c r="H704" s="114">
        <f t="shared" si="144"/>
        <v>0</v>
      </c>
    </row>
    <row r="705" spans="1:8" s="34" customFormat="1" ht="21" hidden="1" customHeight="1" x14ac:dyDescent="0.25">
      <c r="A705" s="119" t="s">
        <v>429</v>
      </c>
      <c r="B705" s="113" t="s">
        <v>425</v>
      </c>
      <c r="C705" s="113" t="s">
        <v>55</v>
      </c>
      <c r="D705" s="113" t="s">
        <v>428</v>
      </c>
      <c r="E705" s="113" t="s">
        <v>430</v>
      </c>
      <c r="F705" s="114">
        <f t="shared" si="144"/>
        <v>0</v>
      </c>
      <c r="G705" s="114">
        <f t="shared" si="144"/>
        <v>0</v>
      </c>
      <c r="H705" s="114">
        <f t="shared" si="144"/>
        <v>0</v>
      </c>
    </row>
    <row r="706" spans="1:8" s="34" customFormat="1" ht="26.25" hidden="1" x14ac:dyDescent="0.25">
      <c r="A706" s="119" t="s">
        <v>431</v>
      </c>
      <c r="B706" s="113" t="s">
        <v>425</v>
      </c>
      <c r="C706" s="113" t="s">
        <v>55</v>
      </c>
      <c r="D706" s="113" t="s">
        <v>428</v>
      </c>
      <c r="E706" s="113" t="s">
        <v>432</v>
      </c>
      <c r="F706" s="114"/>
      <c r="G706" s="114"/>
      <c r="H706" s="114"/>
    </row>
    <row r="707" spans="1:8" s="34" customFormat="1" ht="15" x14ac:dyDescent="0.25">
      <c r="A707" s="119" t="s">
        <v>433</v>
      </c>
      <c r="B707" s="113" t="s">
        <v>425</v>
      </c>
      <c r="C707" s="113" t="s">
        <v>198</v>
      </c>
      <c r="D707" s="113" t="s">
        <v>57</v>
      </c>
      <c r="E707" s="113" t="s">
        <v>58</v>
      </c>
      <c r="F707" s="114">
        <f t="shared" ref="F707:G708" si="145">F708</f>
        <v>174.79999999999998</v>
      </c>
      <c r="G707" s="114">
        <f t="shared" si="145"/>
        <v>181.3</v>
      </c>
      <c r="H707" s="114">
        <f>H708</f>
        <v>188</v>
      </c>
    </row>
    <row r="708" spans="1:8" s="33" customFormat="1" ht="26.25" x14ac:dyDescent="0.25">
      <c r="A708" s="119" t="s">
        <v>293</v>
      </c>
      <c r="B708" s="113" t="s">
        <v>425</v>
      </c>
      <c r="C708" s="113" t="s">
        <v>198</v>
      </c>
      <c r="D708" s="113" t="s">
        <v>294</v>
      </c>
      <c r="E708" s="113" t="s">
        <v>58</v>
      </c>
      <c r="F708" s="114">
        <f t="shared" si="145"/>
        <v>174.79999999999998</v>
      </c>
      <c r="G708" s="114">
        <f t="shared" si="145"/>
        <v>181.3</v>
      </c>
      <c r="H708" s="114">
        <f>H709</f>
        <v>188</v>
      </c>
    </row>
    <row r="709" spans="1:8" s="35" customFormat="1" ht="37.5" customHeight="1" x14ac:dyDescent="0.25">
      <c r="A709" s="119" t="s">
        <v>434</v>
      </c>
      <c r="B709" s="113" t="s">
        <v>425</v>
      </c>
      <c r="C709" s="113" t="s">
        <v>198</v>
      </c>
      <c r="D709" s="113" t="s">
        <v>435</v>
      </c>
      <c r="E709" s="113" t="s">
        <v>58</v>
      </c>
      <c r="F709" s="114">
        <f>F711+F713</f>
        <v>174.79999999999998</v>
      </c>
      <c r="G709" s="114">
        <f>G711+G713</f>
        <v>181.3</v>
      </c>
      <c r="H709" s="114">
        <f>H710+H712</f>
        <v>188</v>
      </c>
    </row>
    <row r="710" spans="1:8" s="35" customFormat="1" ht="27" customHeight="1" x14ac:dyDescent="0.25">
      <c r="A710" s="119" t="s">
        <v>77</v>
      </c>
      <c r="B710" s="113" t="s">
        <v>425</v>
      </c>
      <c r="C710" s="113" t="s">
        <v>198</v>
      </c>
      <c r="D710" s="113" t="s">
        <v>435</v>
      </c>
      <c r="E710" s="113" t="s">
        <v>78</v>
      </c>
      <c r="F710" s="114">
        <f>F711</f>
        <v>3.1</v>
      </c>
      <c r="G710" s="114">
        <f>G711</f>
        <v>3.3</v>
      </c>
      <c r="H710" s="114">
        <f>H711</f>
        <v>3.4</v>
      </c>
    </row>
    <row r="711" spans="1:8" s="35" customFormat="1" ht="27.75" customHeight="1" x14ac:dyDescent="0.25">
      <c r="A711" s="119" t="s">
        <v>79</v>
      </c>
      <c r="B711" s="113" t="s">
        <v>425</v>
      </c>
      <c r="C711" s="113" t="s">
        <v>198</v>
      </c>
      <c r="D711" s="113" t="s">
        <v>435</v>
      </c>
      <c r="E711" s="113" t="s">
        <v>80</v>
      </c>
      <c r="F711" s="114">
        <v>3.1</v>
      </c>
      <c r="G711" s="114">
        <v>3.3</v>
      </c>
      <c r="H711" s="114">
        <v>3.4</v>
      </c>
    </row>
    <row r="712" spans="1:8" s="34" customFormat="1" ht="14.25" customHeight="1" x14ac:dyDescent="0.25">
      <c r="A712" s="119" t="s">
        <v>429</v>
      </c>
      <c r="B712" s="113" t="s">
        <v>425</v>
      </c>
      <c r="C712" s="113" t="s">
        <v>198</v>
      </c>
      <c r="D712" s="113" t="s">
        <v>435</v>
      </c>
      <c r="E712" s="113" t="s">
        <v>430</v>
      </c>
      <c r="F712" s="114">
        <f>F713</f>
        <v>171.7</v>
      </c>
      <c r="G712" s="114">
        <f>G713</f>
        <v>178</v>
      </c>
      <c r="H712" s="114">
        <f>H713</f>
        <v>184.6</v>
      </c>
    </row>
    <row r="713" spans="1:8" s="34" customFormat="1" ht="28.5" customHeight="1" x14ac:dyDescent="0.25">
      <c r="A713" s="119" t="s">
        <v>431</v>
      </c>
      <c r="B713" s="113" t="s">
        <v>425</v>
      </c>
      <c r="C713" s="113" t="s">
        <v>198</v>
      </c>
      <c r="D713" s="113" t="s">
        <v>435</v>
      </c>
      <c r="E713" s="113" t="s">
        <v>432</v>
      </c>
      <c r="F713" s="114">
        <v>171.7</v>
      </c>
      <c r="G713" s="114">
        <v>178</v>
      </c>
      <c r="H713" s="114">
        <v>184.6</v>
      </c>
    </row>
    <row r="714" spans="1:8" s="34" customFormat="1" ht="14.25" hidden="1" customHeight="1" x14ac:dyDescent="0.25">
      <c r="A714" s="119"/>
      <c r="B714" s="113"/>
      <c r="C714" s="113"/>
      <c r="D714" s="113"/>
      <c r="E714" s="113"/>
      <c r="F714" s="114">
        <f>G714/1000</f>
        <v>0</v>
      </c>
      <c r="G714" s="114">
        <f>H714/1000</f>
        <v>0</v>
      </c>
      <c r="H714" s="114">
        <f>I714/1000</f>
        <v>0</v>
      </c>
    </row>
    <row r="715" spans="1:8" s="33" customFormat="1" ht="18.75" customHeight="1" x14ac:dyDescent="0.25">
      <c r="A715" s="119" t="s">
        <v>436</v>
      </c>
      <c r="B715" s="113" t="s">
        <v>425</v>
      </c>
      <c r="C715" s="113" t="s">
        <v>72</v>
      </c>
      <c r="D715" s="113" t="s">
        <v>57</v>
      </c>
      <c r="E715" s="113" t="s">
        <v>58</v>
      </c>
      <c r="F715" s="114">
        <f>F716</f>
        <v>386.8</v>
      </c>
      <c r="G715" s="114">
        <f>G716</f>
        <v>344.9</v>
      </c>
      <c r="H715" s="114">
        <f>H716</f>
        <v>317.10000000000002</v>
      </c>
    </row>
    <row r="716" spans="1:8" s="33" customFormat="1" ht="26.25" x14ac:dyDescent="0.25">
      <c r="A716" s="119" t="s">
        <v>293</v>
      </c>
      <c r="B716" s="113" t="s">
        <v>425</v>
      </c>
      <c r="C716" s="113" t="s">
        <v>72</v>
      </c>
      <c r="D716" s="113" t="s">
        <v>294</v>
      </c>
      <c r="E716" s="113" t="s">
        <v>58</v>
      </c>
      <c r="F716" s="114">
        <f>F720+F717</f>
        <v>386.8</v>
      </c>
      <c r="G716" s="114">
        <f>G720+G717</f>
        <v>344.9</v>
      </c>
      <c r="H716" s="114">
        <f>H720+H717</f>
        <v>317.10000000000002</v>
      </c>
    </row>
    <row r="717" spans="1:8" s="33" customFormat="1" ht="90" hidden="1" x14ac:dyDescent="0.25">
      <c r="A717" s="119" t="s">
        <v>97</v>
      </c>
      <c r="B717" s="113" t="s">
        <v>425</v>
      </c>
      <c r="C717" s="113" t="s">
        <v>72</v>
      </c>
      <c r="D717" s="113" t="s">
        <v>98</v>
      </c>
      <c r="E717" s="113" t="s">
        <v>58</v>
      </c>
      <c r="F717" s="114">
        <f t="shared" ref="F717:H718" si="146">F718</f>
        <v>0</v>
      </c>
      <c r="G717" s="114">
        <f t="shared" si="146"/>
        <v>0</v>
      </c>
      <c r="H717" s="114">
        <f t="shared" si="146"/>
        <v>0</v>
      </c>
    </row>
    <row r="718" spans="1:8" s="33" customFormat="1" ht="26.25" hidden="1" x14ac:dyDescent="0.25">
      <c r="A718" s="119" t="s">
        <v>77</v>
      </c>
      <c r="B718" s="113" t="s">
        <v>425</v>
      </c>
      <c r="C718" s="113" t="s">
        <v>72</v>
      </c>
      <c r="D718" s="113" t="s">
        <v>98</v>
      </c>
      <c r="E718" s="113" t="s">
        <v>78</v>
      </c>
      <c r="F718" s="114">
        <f t="shared" si="146"/>
        <v>0</v>
      </c>
      <c r="G718" s="114">
        <f t="shared" si="146"/>
        <v>0</v>
      </c>
      <c r="H718" s="114">
        <f t="shared" si="146"/>
        <v>0</v>
      </c>
    </row>
    <row r="719" spans="1:8" s="33" customFormat="1" ht="39" hidden="1" x14ac:dyDescent="0.25">
      <c r="A719" s="119" t="s">
        <v>79</v>
      </c>
      <c r="B719" s="113" t="s">
        <v>425</v>
      </c>
      <c r="C719" s="113" t="s">
        <v>72</v>
      </c>
      <c r="D719" s="113" t="s">
        <v>98</v>
      </c>
      <c r="E719" s="113" t="s">
        <v>80</v>
      </c>
      <c r="F719" s="114">
        <f>4.9-4.9</f>
        <v>0</v>
      </c>
      <c r="G719" s="114">
        <f>4.9-4.9</f>
        <v>0</v>
      </c>
      <c r="H719" s="114">
        <f>4.9-4.9</f>
        <v>0</v>
      </c>
    </row>
    <row r="720" spans="1:8" s="33" customFormat="1" ht="54" customHeight="1" x14ac:dyDescent="0.25">
      <c r="A720" s="119" t="s">
        <v>437</v>
      </c>
      <c r="B720" s="113" t="s">
        <v>425</v>
      </c>
      <c r="C720" s="113" t="s">
        <v>72</v>
      </c>
      <c r="D720" s="113" t="s">
        <v>438</v>
      </c>
      <c r="E720" s="113" t="s">
        <v>58</v>
      </c>
      <c r="F720" s="114">
        <f t="shared" ref="F720:H721" si="147">F721</f>
        <v>386.8</v>
      </c>
      <c r="G720" s="114">
        <f t="shared" si="147"/>
        <v>344.9</v>
      </c>
      <c r="H720" s="114">
        <f t="shared" si="147"/>
        <v>317.10000000000002</v>
      </c>
    </row>
    <row r="721" spans="1:8" s="33" customFormat="1" ht="15" x14ac:dyDescent="0.25">
      <c r="A721" s="119" t="s">
        <v>439</v>
      </c>
      <c r="B721" s="113" t="s">
        <v>425</v>
      </c>
      <c r="C721" s="113" t="s">
        <v>72</v>
      </c>
      <c r="D721" s="113" t="s">
        <v>438</v>
      </c>
      <c r="E721" s="113" t="s">
        <v>430</v>
      </c>
      <c r="F721" s="114">
        <f t="shared" si="147"/>
        <v>386.8</v>
      </c>
      <c r="G721" s="114">
        <f t="shared" si="147"/>
        <v>344.9</v>
      </c>
      <c r="H721" s="114">
        <f t="shared" si="147"/>
        <v>317.10000000000002</v>
      </c>
    </row>
    <row r="722" spans="1:8" s="33" customFormat="1" ht="26.25" x14ac:dyDescent="0.25">
      <c r="A722" s="119" t="s">
        <v>431</v>
      </c>
      <c r="B722" s="113" t="s">
        <v>425</v>
      </c>
      <c r="C722" s="113" t="s">
        <v>72</v>
      </c>
      <c r="D722" s="113" t="s">
        <v>438</v>
      </c>
      <c r="E722" s="113" t="s">
        <v>432</v>
      </c>
      <c r="F722" s="114">
        <v>386.8</v>
      </c>
      <c r="G722" s="114">
        <v>344.9</v>
      </c>
      <c r="H722" s="114">
        <v>317.10000000000002</v>
      </c>
    </row>
    <row r="723" spans="1:8" s="33" customFormat="1" ht="15" hidden="1" x14ac:dyDescent="0.25">
      <c r="A723" s="119" t="s">
        <v>440</v>
      </c>
      <c r="B723" s="113" t="s">
        <v>425</v>
      </c>
      <c r="C723" s="113" t="s">
        <v>111</v>
      </c>
      <c r="D723" s="113" t="s">
        <v>57</v>
      </c>
      <c r="E723" s="113" t="s">
        <v>58</v>
      </c>
      <c r="F723" s="114">
        <f t="shared" ref="F723:H726" si="148">F724</f>
        <v>0</v>
      </c>
      <c r="G723" s="114">
        <f t="shared" si="148"/>
        <v>0</v>
      </c>
      <c r="H723" s="114">
        <f t="shared" si="148"/>
        <v>0</v>
      </c>
    </row>
    <row r="724" spans="1:8" s="33" customFormat="1" ht="26.25" hidden="1" x14ac:dyDescent="0.25">
      <c r="A724" s="119" t="s">
        <v>293</v>
      </c>
      <c r="B724" s="113" t="s">
        <v>425</v>
      </c>
      <c r="C724" s="113" t="s">
        <v>111</v>
      </c>
      <c r="D724" s="113" t="s">
        <v>294</v>
      </c>
      <c r="E724" s="113" t="s">
        <v>58</v>
      </c>
      <c r="F724" s="114">
        <f t="shared" si="148"/>
        <v>0</v>
      </c>
      <c r="G724" s="114">
        <f t="shared" si="148"/>
        <v>0</v>
      </c>
      <c r="H724" s="114">
        <f t="shared" si="148"/>
        <v>0</v>
      </c>
    </row>
    <row r="725" spans="1:8" s="33" customFormat="1" ht="26.25" hidden="1" x14ac:dyDescent="0.25">
      <c r="A725" s="119" t="s">
        <v>441</v>
      </c>
      <c r="B725" s="113" t="s">
        <v>425</v>
      </c>
      <c r="C725" s="113" t="s">
        <v>111</v>
      </c>
      <c r="D725" s="113" t="s">
        <v>442</v>
      </c>
      <c r="E725" s="113" t="s">
        <v>58</v>
      </c>
      <c r="F725" s="114">
        <f t="shared" si="148"/>
        <v>0</v>
      </c>
      <c r="G725" s="114">
        <f t="shared" si="148"/>
        <v>0</v>
      </c>
      <c r="H725" s="114">
        <f t="shared" si="148"/>
        <v>0</v>
      </c>
    </row>
    <row r="726" spans="1:8" s="33" customFormat="1" ht="15" hidden="1" x14ac:dyDescent="0.25">
      <c r="A726" s="119" t="s">
        <v>439</v>
      </c>
      <c r="B726" s="113" t="s">
        <v>425</v>
      </c>
      <c r="C726" s="113" t="s">
        <v>111</v>
      </c>
      <c r="D726" s="113" t="s">
        <v>442</v>
      </c>
      <c r="E726" s="113" t="s">
        <v>430</v>
      </c>
      <c r="F726" s="114">
        <f t="shared" si="148"/>
        <v>0</v>
      </c>
      <c r="G726" s="114">
        <f t="shared" si="148"/>
        <v>0</v>
      </c>
      <c r="H726" s="114">
        <f t="shared" si="148"/>
        <v>0</v>
      </c>
    </row>
    <row r="727" spans="1:8" s="33" customFormat="1" ht="15.75" hidden="1" customHeight="1" x14ac:dyDescent="0.25">
      <c r="A727" s="119" t="s">
        <v>431</v>
      </c>
      <c r="B727" s="113" t="s">
        <v>425</v>
      </c>
      <c r="C727" s="113" t="s">
        <v>111</v>
      </c>
      <c r="D727" s="113" t="s">
        <v>442</v>
      </c>
      <c r="E727" s="113" t="s">
        <v>432</v>
      </c>
      <c r="F727" s="114">
        <v>0</v>
      </c>
      <c r="G727" s="114">
        <v>0</v>
      </c>
      <c r="H727" s="114">
        <v>0</v>
      </c>
    </row>
    <row r="728" spans="1:8" s="33" customFormat="1" ht="15.75" customHeight="1" x14ac:dyDescent="0.25">
      <c r="A728" s="119" t="s">
        <v>443</v>
      </c>
      <c r="B728" s="113" t="s">
        <v>121</v>
      </c>
      <c r="C728" s="113" t="s">
        <v>56</v>
      </c>
      <c r="D728" s="113" t="s">
        <v>57</v>
      </c>
      <c r="E728" s="113" t="s">
        <v>58</v>
      </c>
      <c r="F728" s="114">
        <f t="shared" ref="F728:H729" si="149">F729</f>
        <v>378</v>
      </c>
      <c r="G728" s="114">
        <f t="shared" si="149"/>
        <v>369</v>
      </c>
      <c r="H728" s="114">
        <f t="shared" si="149"/>
        <v>278.2</v>
      </c>
    </row>
    <row r="729" spans="1:8" s="33" customFormat="1" ht="15.75" customHeight="1" x14ac:dyDescent="0.25">
      <c r="A729" s="119" t="s">
        <v>444</v>
      </c>
      <c r="B729" s="113" t="s">
        <v>121</v>
      </c>
      <c r="C729" s="113" t="s">
        <v>60</v>
      </c>
      <c r="D729" s="113" t="s">
        <v>57</v>
      </c>
      <c r="E729" s="113" t="s">
        <v>58</v>
      </c>
      <c r="F729" s="114">
        <f t="shared" si="149"/>
        <v>378</v>
      </c>
      <c r="G729" s="114">
        <f t="shared" si="149"/>
        <v>369</v>
      </c>
      <c r="H729" s="114">
        <f t="shared" si="149"/>
        <v>278.2</v>
      </c>
    </row>
    <row r="730" spans="1:8" s="33" customFormat="1" ht="38.25" customHeight="1" x14ac:dyDescent="0.25">
      <c r="A730" s="119" t="s">
        <v>727</v>
      </c>
      <c r="B730" s="113" t="s">
        <v>121</v>
      </c>
      <c r="C730" s="113" t="s">
        <v>60</v>
      </c>
      <c r="D730" s="113" t="s">
        <v>362</v>
      </c>
      <c r="E730" s="113" t="s">
        <v>58</v>
      </c>
      <c r="F730" s="114">
        <f>F731+F735+F745+F752</f>
        <v>378</v>
      </c>
      <c r="G730" s="114">
        <f>G731+G735+G745</f>
        <v>369</v>
      </c>
      <c r="H730" s="114">
        <f>H731+H735+H745</f>
        <v>278.2</v>
      </c>
    </row>
    <row r="731" spans="1:8" s="33" customFormat="1" ht="39" customHeight="1" x14ac:dyDescent="0.25">
      <c r="A731" s="119" t="s">
        <v>445</v>
      </c>
      <c r="B731" s="113" t="s">
        <v>121</v>
      </c>
      <c r="C731" s="113" t="s">
        <v>60</v>
      </c>
      <c r="D731" s="113" t="s">
        <v>446</v>
      </c>
      <c r="E731" s="113" t="s">
        <v>58</v>
      </c>
      <c r="F731" s="114">
        <f t="shared" ref="F731:H733" si="150">F732</f>
        <v>30</v>
      </c>
      <c r="G731" s="114">
        <f t="shared" si="150"/>
        <v>21</v>
      </c>
      <c r="H731" s="114">
        <f t="shared" si="150"/>
        <v>21</v>
      </c>
    </row>
    <row r="732" spans="1:8" s="33" customFormat="1" ht="15.75" customHeight="1" x14ac:dyDescent="0.25">
      <c r="A732" s="119" t="s">
        <v>136</v>
      </c>
      <c r="B732" s="113" t="s">
        <v>121</v>
      </c>
      <c r="C732" s="113" t="s">
        <v>60</v>
      </c>
      <c r="D732" s="113" t="s">
        <v>447</v>
      </c>
      <c r="E732" s="113" t="s">
        <v>58</v>
      </c>
      <c r="F732" s="114">
        <f t="shared" si="150"/>
        <v>30</v>
      </c>
      <c r="G732" s="114">
        <f t="shared" si="150"/>
        <v>21</v>
      </c>
      <c r="H732" s="114">
        <f t="shared" si="150"/>
        <v>21</v>
      </c>
    </row>
    <row r="733" spans="1:8" s="33" customFormat="1" ht="27.75" customHeight="1" x14ac:dyDescent="0.25">
      <c r="A733" s="119" t="s">
        <v>77</v>
      </c>
      <c r="B733" s="113" t="s">
        <v>121</v>
      </c>
      <c r="C733" s="113" t="s">
        <v>60</v>
      </c>
      <c r="D733" s="113" t="s">
        <v>447</v>
      </c>
      <c r="E733" s="113" t="s">
        <v>78</v>
      </c>
      <c r="F733" s="114">
        <f t="shared" si="150"/>
        <v>30</v>
      </c>
      <c r="G733" s="114">
        <f t="shared" si="150"/>
        <v>21</v>
      </c>
      <c r="H733" s="114">
        <f t="shared" si="150"/>
        <v>21</v>
      </c>
    </row>
    <row r="734" spans="1:8" s="33" customFormat="1" ht="27.75" customHeight="1" x14ac:dyDescent="0.25">
      <c r="A734" s="119" t="s">
        <v>79</v>
      </c>
      <c r="B734" s="113" t="s">
        <v>121</v>
      </c>
      <c r="C734" s="113" t="s">
        <v>60</v>
      </c>
      <c r="D734" s="113" t="s">
        <v>447</v>
      </c>
      <c r="E734" s="113" t="s">
        <v>80</v>
      </c>
      <c r="F734" s="114">
        <v>30</v>
      </c>
      <c r="G734" s="114">
        <v>21</v>
      </c>
      <c r="H734" s="114">
        <v>21</v>
      </c>
    </row>
    <row r="735" spans="1:8" s="33" customFormat="1" ht="81.75" customHeight="1" x14ac:dyDescent="0.25">
      <c r="A735" s="119" t="s">
        <v>390</v>
      </c>
      <c r="B735" s="113" t="s">
        <v>121</v>
      </c>
      <c r="C735" s="113" t="s">
        <v>60</v>
      </c>
      <c r="D735" s="113" t="s">
        <v>364</v>
      </c>
      <c r="E735" s="113" t="s">
        <v>58</v>
      </c>
      <c r="F735" s="114">
        <f>F736</f>
        <v>328</v>
      </c>
      <c r="G735" s="114">
        <f>G736</f>
        <v>328</v>
      </c>
      <c r="H735" s="114">
        <f>H736</f>
        <v>237.2</v>
      </c>
    </row>
    <row r="736" spans="1:8" s="33" customFormat="1" ht="15.75" customHeight="1" x14ac:dyDescent="0.25">
      <c r="A736" s="119" t="s">
        <v>136</v>
      </c>
      <c r="B736" s="113" t="s">
        <v>121</v>
      </c>
      <c r="C736" s="113" t="s">
        <v>60</v>
      </c>
      <c r="D736" s="113" t="s">
        <v>365</v>
      </c>
      <c r="E736" s="113" t="s">
        <v>58</v>
      </c>
      <c r="F736" s="114">
        <f>F737+F739</f>
        <v>328</v>
      </c>
      <c r="G736" s="114">
        <f>G737+G739</f>
        <v>328</v>
      </c>
      <c r="H736" s="114">
        <f>H737+H739</f>
        <v>237.2</v>
      </c>
    </row>
    <row r="737" spans="1:8" s="33" customFormat="1" ht="71.25" customHeight="1" x14ac:dyDescent="0.25">
      <c r="A737" s="119" t="s">
        <v>67</v>
      </c>
      <c r="B737" s="113" t="s">
        <v>121</v>
      </c>
      <c r="C737" s="113" t="s">
        <v>60</v>
      </c>
      <c r="D737" s="113" t="s">
        <v>365</v>
      </c>
      <c r="E737" s="113" t="s">
        <v>68</v>
      </c>
      <c r="F737" s="114">
        <f>F738</f>
        <v>187.8</v>
      </c>
      <c r="G737" s="114">
        <f>G738</f>
        <v>187.8</v>
      </c>
      <c r="H737" s="114">
        <f>H738</f>
        <v>107</v>
      </c>
    </row>
    <row r="738" spans="1:8" s="33" customFormat="1" ht="15.75" customHeight="1" x14ac:dyDescent="0.25">
      <c r="A738" s="119" t="s">
        <v>194</v>
      </c>
      <c r="B738" s="113" t="s">
        <v>121</v>
      </c>
      <c r="C738" s="113" t="s">
        <v>60</v>
      </c>
      <c r="D738" s="113" t="s">
        <v>365</v>
      </c>
      <c r="E738" s="113" t="s">
        <v>195</v>
      </c>
      <c r="F738" s="114">
        <v>187.8</v>
      </c>
      <c r="G738" s="114">
        <v>187.8</v>
      </c>
      <c r="H738" s="114">
        <v>107</v>
      </c>
    </row>
    <row r="739" spans="1:8" s="33" customFormat="1" ht="28.5" customHeight="1" x14ac:dyDescent="0.25">
      <c r="A739" s="119" t="s">
        <v>77</v>
      </c>
      <c r="B739" s="113" t="s">
        <v>121</v>
      </c>
      <c r="C739" s="113" t="s">
        <v>60</v>
      </c>
      <c r="D739" s="113" t="s">
        <v>365</v>
      </c>
      <c r="E739" s="113" t="s">
        <v>78</v>
      </c>
      <c r="F739" s="114">
        <f>F740</f>
        <v>140.19999999999999</v>
      </c>
      <c r="G739" s="114">
        <f>G740</f>
        <v>140.19999999999999</v>
      </c>
      <c r="H739" s="114">
        <f>H740</f>
        <v>130.19999999999999</v>
      </c>
    </row>
    <row r="740" spans="1:8" s="33" customFormat="1" ht="26.25" customHeight="1" x14ac:dyDescent="0.25">
      <c r="A740" s="119" t="s">
        <v>79</v>
      </c>
      <c r="B740" s="113" t="s">
        <v>121</v>
      </c>
      <c r="C740" s="113" t="s">
        <v>60</v>
      </c>
      <c r="D740" s="113" t="s">
        <v>365</v>
      </c>
      <c r="E740" s="113" t="s">
        <v>80</v>
      </c>
      <c r="F740" s="114">
        <v>140.19999999999999</v>
      </c>
      <c r="G740" s="114">
        <v>140.19999999999999</v>
      </c>
      <c r="H740" s="114">
        <v>130.19999999999999</v>
      </c>
    </row>
    <row r="741" spans="1:8" s="33" customFormat="1" ht="24" hidden="1" customHeight="1" x14ac:dyDescent="0.25">
      <c r="A741" s="119" t="s">
        <v>448</v>
      </c>
      <c r="B741" s="113" t="s">
        <v>121</v>
      </c>
      <c r="C741" s="113" t="s">
        <v>60</v>
      </c>
      <c r="D741" s="113" t="s">
        <v>449</v>
      </c>
      <c r="E741" s="113" t="s">
        <v>58</v>
      </c>
      <c r="F741" s="114">
        <f t="shared" ref="F741:H743" si="151">F742</f>
        <v>0</v>
      </c>
      <c r="G741" s="114">
        <f t="shared" si="151"/>
        <v>0</v>
      </c>
      <c r="H741" s="114">
        <f t="shared" si="151"/>
        <v>0</v>
      </c>
    </row>
    <row r="742" spans="1:8" s="33" customFormat="1" ht="13.5" hidden="1" customHeight="1" x14ac:dyDescent="0.25">
      <c r="A742" s="119" t="s">
        <v>136</v>
      </c>
      <c r="B742" s="113" t="s">
        <v>121</v>
      </c>
      <c r="C742" s="113" t="s">
        <v>60</v>
      </c>
      <c r="D742" s="113" t="s">
        <v>450</v>
      </c>
      <c r="E742" s="113" t="s">
        <v>58</v>
      </c>
      <c r="F742" s="114">
        <f t="shared" si="151"/>
        <v>0</v>
      </c>
      <c r="G742" s="114">
        <f t="shared" si="151"/>
        <v>0</v>
      </c>
      <c r="H742" s="114">
        <f t="shared" si="151"/>
        <v>0</v>
      </c>
    </row>
    <row r="743" spans="1:8" s="33" customFormat="1" ht="27" hidden="1" customHeight="1" x14ac:dyDescent="0.25">
      <c r="A743" s="119" t="s">
        <v>77</v>
      </c>
      <c r="B743" s="113" t="s">
        <v>121</v>
      </c>
      <c r="C743" s="113" t="s">
        <v>60</v>
      </c>
      <c r="D743" s="113" t="s">
        <v>450</v>
      </c>
      <c r="E743" s="113" t="s">
        <v>78</v>
      </c>
      <c r="F743" s="114">
        <f t="shared" si="151"/>
        <v>0</v>
      </c>
      <c r="G743" s="114">
        <f t="shared" si="151"/>
        <v>0</v>
      </c>
      <c r="H743" s="114">
        <f t="shared" si="151"/>
        <v>0</v>
      </c>
    </row>
    <row r="744" spans="1:8" s="33" customFormat="1" ht="27.75" hidden="1" customHeight="1" x14ac:dyDescent="0.25">
      <c r="A744" s="119" t="s">
        <v>79</v>
      </c>
      <c r="B744" s="113" t="s">
        <v>121</v>
      </c>
      <c r="C744" s="113" t="s">
        <v>60</v>
      </c>
      <c r="D744" s="113" t="s">
        <v>450</v>
      </c>
      <c r="E744" s="113" t="s">
        <v>80</v>
      </c>
      <c r="F744" s="114"/>
      <c r="G744" s="114"/>
      <c r="H744" s="114"/>
    </row>
    <row r="745" spans="1:8" s="33" customFormat="1" ht="28.5" customHeight="1" x14ac:dyDescent="0.25">
      <c r="A745" s="119" t="s">
        <v>451</v>
      </c>
      <c r="B745" s="113" t="s">
        <v>121</v>
      </c>
      <c r="C745" s="113" t="s">
        <v>60</v>
      </c>
      <c r="D745" s="113" t="s">
        <v>452</v>
      </c>
      <c r="E745" s="113" t="s">
        <v>58</v>
      </c>
      <c r="F745" s="114">
        <f>F746+F749</f>
        <v>20</v>
      </c>
      <c r="G745" s="114">
        <f t="shared" ref="F745:H747" si="152">G746</f>
        <v>20</v>
      </c>
      <c r="H745" s="114">
        <f t="shared" si="152"/>
        <v>20</v>
      </c>
    </row>
    <row r="746" spans="1:8" s="33" customFormat="1" ht="17.25" customHeight="1" x14ac:dyDescent="0.25">
      <c r="A746" s="119" t="s">
        <v>136</v>
      </c>
      <c r="B746" s="113" t="s">
        <v>121</v>
      </c>
      <c r="C746" s="113" t="s">
        <v>60</v>
      </c>
      <c r="D746" s="113" t="s">
        <v>453</v>
      </c>
      <c r="E746" s="113" t="s">
        <v>58</v>
      </c>
      <c r="F746" s="114">
        <f t="shared" si="152"/>
        <v>20</v>
      </c>
      <c r="G746" s="114">
        <f t="shared" si="152"/>
        <v>20</v>
      </c>
      <c r="H746" s="114">
        <f t="shared" si="152"/>
        <v>20</v>
      </c>
    </row>
    <row r="747" spans="1:8" s="33" customFormat="1" ht="26.25" customHeight="1" x14ac:dyDescent="0.25">
      <c r="A747" s="119" t="s">
        <v>77</v>
      </c>
      <c r="B747" s="113" t="s">
        <v>121</v>
      </c>
      <c r="C747" s="113" t="s">
        <v>60</v>
      </c>
      <c r="D747" s="113" t="s">
        <v>453</v>
      </c>
      <c r="E747" s="113" t="s">
        <v>78</v>
      </c>
      <c r="F747" s="114">
        <f t="shared" si="152"/>
        <v>20</v>
      </c>
      <c r="G747" s="114">
        <f t="shared" si="152"/>
        <v>20</v>
      </c>
      <c r="H747" s="114">
        <f t="shared" si="152"/>
        <v>20</v>
      </c>
    </row>
    <row r="748" spans="1:8" s="33" customFormat="1" ht="26.25" customHeight="1" x14ac:dyDescent="0.25">
      <c r="A748" s="119" t="s">
        <v>79</v>
      </c>
      <c r="B748" s="113" t="s">
        <v>121</v>
      </c>
      <c r="C748" s="113" t="s">
        <v>60</v>
      </c>
      <c r="D748" s="113" t="s">
        <v>453</v>
      </c>
      <c r="E748" s="113" t="s">
        <v>80</v>
      </c>
      <c r="F748" s="114">
        <v>20</v>
      </c>
      <c r="G748" s="114">
        <v>20</v>
      </c>
      <c r="H748" s="114">
        <v>20</v>
      </c>
    </row>
    <row r="749" spans="1:8" s="33" customFormat="1" ht="43.5" hidden="1" customHeight="1" x14ac:dyDescent="0.25">
      <c r="A749" s="119" t="s">
        <v>655</v>
      </c>
      <c r="B749" s="113" t="s">
        <v>121</v>
      </c>
      <c r="C749" s="113" t="s">
        <v>60</v>
      </c>
      <c r="D749" s="113" t="s">
        <v>697</v>
      </c>
      <c r="E749" s="113" t="s">
        <v>58</v>
      </c>
      <c r="F749" s="114">
        <f>F750</f>
        <v>0</v>
      </c>
      <c r="G749" s="114">
        <v>0</v>
      </c>
      <c r="H749" s="114">
        <v>0</v>
      </c>
    </row>
    <row r="750" spans="1:8" s="33" customFormat="1" ht="26.25" hidden="1" customHeight="1" x14ac:dyDescent="0.25">
      <c r="A750" s="119" t="s">
        <v>77</v>
      </c>
      <c r="B750" s="113" t="s">
        <v>121</v>
      </c>
      <c r="C750" s="113" t="s">
        <v>60</v>
      </c>
      <c r="D750" s="113" t="s">
        <v>697</v>
      </c>
      <c r="E750" s="113" t="s">
        <v>78</v>
      </c>
      <c r="F750" s="114">
        <f>F751</f>
        <v>0</v>
      </c>
      <c r="G750" s="114">
        <v>0</v>
      </c>
      <c r="H750" s="114">
        <v>0</v>
      </c>
    </row>
    <row r="751" spans="1:8" s="33" customFormat="1" ht="26.25" hidden="1" customHeight="1" x14ac:dyDescent="0.25">
      <c r="A751" s="119" t="s">
        <v>79</v>
      </c>
      <c r="B751" s="113" t="s">
        <v>121</v>
      </c>
      <c r="C751" s="113" t="s">
        <v>60</v>
      </c>
      <c r="D751" s="113" t="s">
        <v>697</v>
      </c>
      <c r="E751" s="113" t="s">
        <v>80</v>
      </c>
      <c r="F751" s="114"/>
      <c r="G751" s="114"/>
      <c r="H751" s="114"/>
    </row>
    <row r="752" spans="1:8" s="33" customFormat="1" ht="27.75" hidden="1" customHeight="1" x14ac:dyDescent="0.25">
      <c r="A752" s="119" t="s">
        <v>678</v>
      </c>
      <c r="B752" s="113" t="s">
        <v>121</v>
      </c>
      <c r="C752" s="113" t="s">
        <v>60</v>
      </c>
      <c r="D752" s="113" t="s">
        <v>679</v>
      </c>
      <c r="E752" s="113" t="s">
        <v>58</v>
      </c>
      <c r="F752" s="114">
        <f>F756+F759+F753</f>
        <v>0</v>
      </c>
      <c r="G752" s="114">
        <v>0</v>
      </c>
      <c r="H752" s="114">
        <v>0</v>
      </c>
    </row>
    <row r="753" spans="1:8" s="33" customFormat="1" ht="42" hidden="1" customHeight="1" x14ac:dyDescent="0.25">
      <c r="A753" s="119" t="s">
        <v>680</v>
      </c>
      <c r="B753" s="113" t="s">
        <v>121</v>
      </c>
      <c r="C753" s="113" t="s">
        <v>60</v>
      </c>
      <c r="D753" s="113" t="s">
        <v>681</v>
      </c>
      <c r="E753" s="113" t="s">
        <v>58</v>
      </c>
      <c r="F753" s="114">
        <f>F754</f>
        <v>0</v>
      </c>
      <c r="G753" s="114">
        <v>0</v>
      </c>
      <c r="H753" s="114">
        <v>0</v>
      </c>
    </row>
    <row r="754" spans="1:8" s="33" customFormat="1" ht="27.75" hidden="1" customHeight="1" x14ac:dyDescent="0.25">
      <c r="A754" s="119" t="s">
        <v>77</v>
      </c>
      <c r="B754" s="113" t="s">
        <v>121</v>
      </c>
      <c r="C754" s="113" t="s">
        <v>60</v>
      </c>
      <c r="D754" s="113" t="s">
        <v>681</v>
      </c>
      <c r="E754" s="113" t="s">
        <v>78</v>
      </c>
      <c r="F754" s="114">
        <f>F755</f>
        <v>0</v>
      </c>
      <c r="G754" s="114">
        <v>0</v>
      </c>
      <c r="H754" s="114">
        <v>0</v>
      </c>
    </row>
    <row r="755" spans="1:8" s="33" customFormat="1" ht="27.75" hidden="1" customHeight="1" x14ac:dyDescent="0.25">
      <c r="A755" s="119" t="s">
        <v>79</v>
      </c>
      <c r="B755" s="113" t="s">
        <v>121</v>
      </c>
      <c r="C755" s="113" t="s">
        <v>60</v>
      </c>
      <c r="D755" s="113" t="s">
        <v>681</v>
      </c>
      <c r="E755" s="113" t="s">
        <v>80</v>
      </c>
      <c r="F755" s="114"/>
      <c r="G755" s="114"/>
      <c r="H755" s="114"/>
    </row>
    <row r="756" spans="1:8" s="33" customFormat="1" ht="42" hidden="1" customHeight="1" x14ac:dyDescent="0.25">
      <c r="A756" s="119" t="s">
        <v>682</v>
      </c>
      <c r="B756" s="113" t="s">
        <v>121</v>
      </c>
      <c r="C756" s="113" t="s">
        <v>60</v>
      </c>
      <c r="D756" s="113" t="s">
        <v>683</v>
      </c>
      <c r="E756" s="113" t="s">
        <v>58</v>
      </c>
      <c r="F756" s="114">
        <f>F757</f>
        <v>0</v>
      </c>
      <c r="G756" s="114">
        <v>0</v>
      </c>
      <c r="H756" s="114">
        <v>0</v>
      </c>
    </row>
    <row r="757" spans="1:8" s="33" customFormat="1" ht="26.25" hidden="1" customHeight="1" x14ac:dyDescent="0.25">
      <c r="A757" s="119" t="s">
        <v>77</v>
      </c>
      <c r="B757" s="113" t="s">
        <v>121</v>
      </c>
      <c r="C757" s="113" t="s">
        <v>60</v>
      </c>
      <c r="D757" s="113" t="s">
        <v>683</v>
      </c>
      <c r="E757" s="113" t="s">
        <v>78</v>
      </c>
      <c r="F757" s="114">
        <f>F758</f>
        <v>0</v>
      </c>
      <c r="G757" s="114">
        <v>0</v>
      </c>
      <c r="H757" s="114">
        <v>0</v>
      </c>
    </row>
    <row r="758" spans="1:8" s="33" customFormat="1" ht="26.25" hidden="1" customHeight="1" x14ac:dyDescent="0.25">
      <c r="A758" s="119" t="s">
        <v>79</v>
      </c>
      <c r="B758" s="113" t="s">
        <v>121</v>
      </c>
      <c r="C758" s="113" t="s">
        <v>60</v>
      </c>
      <c r="D758" s="113" t="s">
        <v>683</v>
      </c>
      <c r="E758" s="113" t="s">
        <v>80</v>
      </c>
      <c r="F758" s="114"/>
      <c r="G758" s="114"/>
      <c r="H758" s="114"/>
    </row>
    <row r="759" spans="1:8" s="33" customFormat="1" ht="68.25" hidden="1" customHeight="1" x14ac:dyDescent="0.25">
      <c r="A759" s="119" t="s">
        <v>684</v>
      </c>
      <c r="B759" s="113" t="s">
        <v>121</v>
      </c>
      <c r="C759" s="113" t="s">
        <v>60</v>
      </c>
      <c r="D759" s="113" t="s">
        <v>685</v>
      </c>
      <c r="E759" s="113" t="s">
        <v>58</v>
      </c>
      <c r="F759" s="114">
        <f>F760</f>
        <v>0</v>
      </c>
      <c r="G759" s="114">
        <v>0</v>
      </c>
      <c r="H759" s="114">
        <v>0</v>
      </c>
    </row>
    <row r="760" spans="1:8" s="33" customFormat="1" ht="26.25" hidden="1" customHeight="1" x14ac:dyDescent="0.25">
      <c r="A760" s="119" t="s">
        <v>77</v>
      </c>
      <c r="B760" s="113" t="s">
        <v>121</v>
      </c>
      <c r="C760" s="113" t="s">
        <v>60</v>
      </c>
      <c r="D760" s="113" t="s">
        <v>685</v>
      </c>
      <c r="E760" s="113" t="s">
        <v>78</v>
      </c>
      <c r="F760" s="114">
        <f>F761</f>
        <v>0</v>
      </c>
      <c r="G760" s="114">
        <v>0</v>
      </c>
      <c r="H760" s="114">
        <v>0</v>
      </c>
    </row>
    <row r="761" spans="1:8" s="33" customFormat="1" ht="26.25" hidden="1" customHeight="1" x14ac:dyDescent="0.25">
      <c r="A761" s="119" t="s">
        <v>79</v>
      </c>
      <c r="B761" s="113" t="s">
        <v>121</v>
      </c>
      <c r="C761" s="113" t="s">
        <v>60</v>
      </c>
      <c r="D761" s="113" t="s">
        <v>685</v>
      </c>
      <c r="E761" s="113" t="s">
        <v>80</v>
      </c>
      <c r="F761" s="114"/>
      <c r="G761" s="114"/>
      <c r="H761" s="114"/>
    </row>
    <row r="762" spans="1:8" s="33" customFormat="1" ht="15.75" customHeight="1" x14ac:dyDescent="0.25">
      <c r="A762" s="119" t="s">
        <v>454</v>
      </c>
      <c r="B762" s="113" t="s">
        <v>256</v>
      </c>
      <c r="C762" s="113" t="s">
        <v>56</v>
      </c>
      <c r="D762" s="113" t="s">
        <v>57</v>
      </c>
      <c r="E762" s="113" t="s">
        <v>58</v>
      </c>
      <c r="F762" s="114">
        <f>F763</f>
        <v>1510.3000000000002</v>
      </c>
      <c r="G762" s="114">
        <f>G763</f>
        <v>1380.9</v>
      </c>
      <c r="H762" s="114">
        <f>H763</f>
        <v>1260.7</v>
      </c>
    </row>
    <row r="763" spans="1:8" s="33" customFormat="1" ht="17.25" customHeight="1" x14ac:dyDescent="0.25">
      <c r="A763" s="119" t="s">
        <v>455</v>
      </c>
      <c r="B763" s="113" t="s">
        <v>256</v>
      </c>
      <c r="C763" s="113" t="s">
        <v>60</v>
      </c>
      <c r="D763" s="113" t="s">
        <v>57</v>
      </c>
      <c r="E763" s="113" t="s">
        <v>58</v>
      </c>
      <c r="F763" s="114">
        <f>F764+F769</f>
        <v>1510.3000000000002</v>
      </c>
      <c r="G763" s="114">
        <f>G764+G769</f>
        <v>1380.9</v>
      </c>
      <c r="H763" s="114">
        <f>H764+H769</f>
        <v>1260.7</v>
      </c>
    </row>
    <row r="764" spans="1:8" s="33" customFormat="1" ht="27" hidden="1" customHeight="1" x14ac:dyDescent="0.25">
      <c r="A764" s="119" t="s">
        <v>340</v>
      </c>
      <c r="B764" s="113" t="s">
        <v>256</v>
      </c>
      <c r="C764" s="113" t="s">
        <v>60</v>
      </c>
      <c r="D764" s="113" t="s">
        <v>341</v>
      </c>
      <c r="E764" s="113" t="s">
        <v>58</v>
      </c>
      <c r="F764" s="114">
        <f t="shared" ref="F764:H767" si="153">F765</f>
        <v>0</v>
      </c>
      <c r="G764" s="114">
        <f t="shared" si="153"/>
        <v>0</v>
      </c>
      <c r="H764" s="114">
        <f t="shared" si="153"/>
        <v>0</v>
      </c>
    </row>
    <row r="765" spans="1:8" s="33" customFormat="1" ht="39" hidden="1" customHeight="1" x14ac:dyDescent="0.25">
      <c r="A765" s="119" t="s">
        <v>456</v>
      </c>
      <c r="B765" s="113" t="s">
        <v>256</v>
      </c>
      <c r="C765" s="113" t="s">
        <v>60</v>
      </c>
      <c r="D765" s="113" t="s">
        <v>457</v>
      </c>
      <c r="E765" s="113" t="s">
        <v>58</v>
      </c>
      <c r="F765" s="114">
        <f t="shared" si="153"/>
        <v>0</v>
      </c>
      <c r="G765" s="114">
        <f t="shared" si="153"/>
        <v>0</v>
      </c>
      <c r="H765" s="114">
        <f t="shared" si="153"/>
        <v>0</v>
      </c>
    </row>
    <row r="766" spans="1:8" s="33" customFormat="1" ht="17.25" hidden="1" customHeight="1" x14ac:dyDescent="0.25">
      <c r="A766" s="119" t="s">
        <v>136</v>
      </c>
      <c r="B766" s="113" t="s">
        <v>256</v>
      </c>
      <c r="C766" s="113" t="s">
        <v>60</v>
      </c>
      <c r="D766" s="113" t="s">
        <v>458</v>
      </c>
      <c r="E766" s="113" t="s">
        <v>58</v>
      </c>
      <c r="F766" s="114">
        <f t="shared" si="153"/>
        <v>0</v>
      </c>
      <c r="G766" s="114">
        <f t="shared" si="153"/>
        <v>0</v>
      </c>
      <c r="H766" s="114">
        <f t="shared" si="153"/>
        <v>0</v>
      </c>
    </row>
    <row r="767" spans="1:8" s="33" customFormat="1" ht="30" hidden="1" customHeight="1" x14ac:dyDescent="0.25">
      <c r="A767" s="119" t="s">
        <v>345</v>
      </c>
      <c r="B767" s="113" t="s">
        <v>256</v>
      </c>
      <c r="C767" s="113" t="s">
        <v>60</v>
      </c>
      <c r="D767" s="113" t="s">
        <v>458</v>
      </c>
      <c r="E767" s="113" t="s">
        <v>346</v>
      </c>
      <c r="F767" s="114">
        <f t="shared" si="153"/>
        <v>0</v>
      </c>
      <c r="G767" s="114">
        <f t="shared" si="153"/>
        <v>0</v>
      </c>
      <c r="H767" s="114">
        <f t="shared" si="153"/>
        <v>0</v>
      </c>
    </row>
    <row r="768" spans="1:8" s="33" customFormat="1" ht="17.25" hidden="1" customHeight="1" x14ac:dyDescent="0.25">
      <c r="A768" s="119" t="s">
        <v>347</v>
      </c>
      <c r="B768" s="113" t="s">
        <v>256</v>
      </c>
      <c r="C768" s="113" t="s">
        <v>60</v>
      </c>
      <c r="D768" s="113" t="s">
        <v>458</v>
      </c>
      <c r="E768" s="113" t="s">
        <v>348</v>
      </c>
      <c r="F768" s="114">
        <f>6-6</f>
        <v>0</v>
      </c>
      <c r="G768" s="114">
        <f>6-6</f>
        <v>0</v>
      </c>
      <c r="H768" s="114">
        <f>6-6</f>
        <v>0</v>
      </c>
    </row>
    <row r="769" spans="1:8" s="33" customFormat="1" ht="94.5" customHeight="1" x14ac:dyDescent="0.25">
      <c r="A769" s="119" t="s">
        <v>723</v>
      </c>
      <c r="B769" s="113" t="s">
        <v>256</v>
      </c>
      <c r="C769" s="113" t="s">
        <v>60</v>
      </c>
      <c r="D769" s="113" t="s">
        <v>459</v>
      </c>
      <c r="E769" s="113" t="s">
        <v>58</v>
      </c>
      <c r="F769" s="114">
        <f t="shared" ref="F769:H772" si="154">F770</f>
        <v>1510.3000000000002</v>
      </c>
      <c r="G769" s="114">
        <f t="shared" si="154"/>
        <v>1380.9</v>
      </c>
      <c r="H769" s="114">
        <f t="shared" si="154"/>
        <v>1260.7</v>
      </c>
    </row>
    <row r="770" spans="1:8" s="33" customFormat="1" ht="54" customHeight="1" x14ac:dyDescent="0.25">
      <c r="A770" s="119" t="s">
        <v>460</v>
      </c>
      <c r="B770" s="113" t="s">
        <v>256</v>
      </c>
      <c r="C770" s="113" t="s">
        <v>60</v>
      </c>
      <c r="D770" s="113" t="s">
        <v>461</v>
      </c>
      <c r="E770" s="113" t="s">
        <v>58</v>
      </c>
      <c r="F770" s="114">
        <f>F771+F795+F792+F801+F798</f>
        <v>1510.3000000000002</v>
      </c>
      <c r="G770" s="114">
        <f t="shared" ref="G770:H770" si="155">G771+G795</f>
        <v>1380.9</v>
      </c>
      <c r="H770" s="114">
        <f t="shared" si="155"/>
        <v>1260.7</v>
      </c>
    </row>
    <row r="771" spans="1:8" s="33" customFormat="1" ht="41.25" customHeight="1" x14ac:dyDescent="0.25">
      <c r="A771" s="119" t="s">
        <v>352</v>
      </c>
      <c r="B771" s="113" t="s">
        <v>256</v>
      </c>
      <c r="C771" s="113" t="s">
        <v>60</v>
      </c>
      <c r="D771" s="113" t="s">
        <v>462</v>
      </c>
      <c r="E771" s="113" t="s">
        <v>58</v>
      </c>
      <c r="F771" s="114">
        <f t="shared" si="154"/>
        <v>1485.4</v>
      </c>
      <c r="G771" s="114">
        <f t="shared" si="154"/>
        <v>1380.9</v>
      </c>
      <c r="H771" s="114">
        <f t="shared" si="154"/>
        <v>1260.7</v>
      </c>
    </row>
    <row r="772" spans="1:8" s="33" customFormat="1" ht="34.5" customHeight="1" x14ac:dyDescent="0.25">
      <c r="A772" s="119" t="s">
        <v>345</v>
      </c>
      <c r="B772" s="113" t="s">
        <v>256</v>
      </c>
      <c r="C772" s="113" t="s">
        <v>60</v>
      </c>
      <c r="D772" s="113" t="s">
        <v>462</v>
      </c>
      <c r="E772" s="113" t="s">
        <v>346</v>
      </c>
      <c r="F772" s="114">
        <f t="shared" si="154"/>
        <v>1485.4</v>
      </c>
      <c r="G772" s="114">
        <f t="shared" si="154"/>
        <v>1380.9</v>
      </c>
      <c r="H772" s="114">
        <f t="shared" si="154"/>
        <v>1260.7</v>
      </c>
    </row>
    <row r="773" spans="1:8" s="33" customFormat="1" ht="15.75" customHeight="1" x14ac:dyDescent="0.25">
      <c r="A773" s="119" t="s">
        <v>347</v>
      </c>
      <c r="B773" s="113" t="s">
        <v>256</v>
      </c>
      <c r="C773" s="113" t="s">
        <v>60</v>
      </c>
      <c r="D773" s="113" t="s">
        <v>462</v>
      </c>
      <c r="E773" s="113" t="s">
        <v>348</v>
      </c>
      <c r="F773" s="114">
        <v>1485.4</v>
      </c>
      <c r="G773" s="114">
        <v>1380.9</v>
      </c>
      <c r="H773" s="114">
        <v>1260.7</v>
      </c>
    </row>
    <row r="774" spans="1:8" s="33" customFormat="1" ht="30.75" hidden="1" customHeight="1" x14ac:dyDescent="0.25">
      <c r="A774" s="128" t="s">
        <v>463</v>
      </c>
      <c r="B774" s="113" t="s">
        <v>256</v>
      </c>
      <c r="C774" s="113" t="s">
        <v>60</v>
      </c>
      <c r="D774" s="113" t="s">
        <v>464</v>
      </c>
      <c r="E774" s="113" t="s">
        <v>58</v>
      </c>
      <c r="F774" s="114">
        <f t="shared" ref="F774:H775" si="156">F775</f>
        <v>0</v>
      </c>
      <c r="G774" s="114">
        <f t="shared" si="156"/>
        <v>0</v>
      </c>
      <c r="H774" s="114">
        <f t="shared" si="156"/>
        <v>0</v>
      </c>
    </row>
    <row r="775" spans="1:8" s="33" customFormat="1" ht="26.25" hidden="1" x14ac:dyDescent="0.25">
      <c r="A775" s="119" t="s">
        <v>465</v>
      </c>
      <c r="B775" s="113" t="s">
        <v>256</v>
      </c>
      <c r="C775" s="113" t="s">
        <v>60</v>
      </c>
      <c r="D775" s="113" t="s">
        <v>464</v>
      </c>
      <c r="E775" s="113" t="s">
        <v>78</v>
      </c>
      <c r="F775" s="114">
        <f t="shared" si="156"/>
        <v>0</v>
      </c>
      <c r="G775" s="114">
        <f t="shared" si="156"/>
        <v>0</v>
      </c>
      <c r="H775" s="114">
        <f t="shared" si="156"/>
        <v>0</v>
      </c>
    </row>
    <row r="776" spans="1:8" s="33" customFormat="1" ht="39" hidden="1" x14ac:dyDescent="0.25">
      <c r="A776" s="119" t="s">
        <v>210</v>
      </c>
      <c r="B776" s="113" t="s">
        <v>256</v>
      </c>
      <c r="C776" s="113" t="s">
        <v>60</v>
      </c>
      <c r="D776" s="113" t="s">
        <v>464</v>
      </c>
      <c r="E776" s="113" t="s">
        <v>80</v>
      </c>
      <c r="F776" s="114">
        <v>0</v>
      </c>
      <c r="G776" s="114">
        <v>0</v>
      </c>
      <c r="H776" s="114">
        <v>0</v>
      </c>
    </row>
    <row r="777" spans="1:8" s="33" customFormat="1" ht="39" hidden="1" x14ac:dyDescent="0.25">
      <c r="A777" s="119" t="s">
        <v>466</v>
      </c>
      <c r="B777" s="113" t="s">
        <v>115</v>
      </c>
      <c r="C777" s="113" t="s">
        <v>60</v>
      </c>
      <c r="D777" s="113" t="s">
        <v>467</v>
      </c>
      <c r="E777" s="113" t="s">
        <v>58</v>
      </c>
      <c r="F777" s="114">
        <f t="shared" ref="F777:H778" si="157">F778</f>
        <v>0</v>
      </c>
      <c r="G777" s="114">
        <f t="shared" si="157"/>
        <v>0</v>
      </c>
      <c r="H777" s="114">
        <f t="shared" si="157"/>
        <v>0</v>
      </c>
    </row>
    <row r="778" spans="1:8" s="33" customFormat="1" ht="26.25" hidden="1" x14ac:dyDescent="0.25">
      <c r="A778" s="119" t="s">
        <v>465</v>
      </c>
      <c r="B778" s="113" t="s">
        <v>115</v>
      </c>
      <c r="C778" s="113" t="s">
        <v>60</v>
      </c>
      <c r="D778" s="113" t="s">
        <v>467</v>
      </c>
      <c r="E778" s="113" t="s">
        <v>78</v>
      </c>
      <c r="F778" s="114">
        <f t="shared" si="157"/>
        <v>0</v>
      </c>
      <c r="G778" s="114">
        <f t="shared" si="157"/>
        <v>0</v>
      </c>
      <c r="H778" s="114">
        <f t="shared" si="157"/>
        <v>0</v>
      </c>
    </row>
    <row r="779" spans="1:8" s="33" customFormat="1" ht="39" hidden="1" x14ac:dyDescent="0.25">
      <c r="A779" s="119" t="s">
        <v>210</v>
      </c>
      <c r="B779" s="113" t="s">
        <v>115</v>
      </c>
      <c r="C779" s="113" t="s">
        <v>60</v>
      </c>
      <c r="D779" s="113" t="s">
        <v>467</v>
      </c>
      <c r="E779" s="113" t="s">
        <v>80</v>
      </c>
      <c r="F779" s="114">
        <v>0</v>
      </c>
      <c r="G779" s="114">
        <v>0</v>
      </c>
      <c r="H779" s="114">
        <v>0</v>
      </c>
    </row>
    <row r="780" spans="1:8" ht="39" hidden="1" x14ac:dyDescent="0.25">
      <c r="A780" s="119" t="s">
        <v>468</v>
      </c>
      <c r="B780" s="113" t="s">
        <v>115</v>
      </c>
      <c r="C780" s="113" t="s">
        <v>60</v>
      </c>
      <c r="D780" s="113" t="s">
        <v>469</v>
      </c>
      <c r="E780" s="113" t="s">
        <v>58</v>
      </c>
      <c r="F780" s="114">
        <f t="shared" ref="F780:H782" si="158">F781</f>
        <v>0</v>
      </c>
      <c r="G780" s="114">
        <f t="shared" si="158"/>
        <v>0</v>
      </c>
      <c r="H780" s="114">
        <f t="shared" si="158"/>
        <v>0</v>
      </c>
    </row>
    <row r="781" spans="1:8" ht="26.25" hidden="1" x14ac:dyDescent="0.25">
      <c r="A781" s="119" t="s">
        <v>470</v>
      </c>
      <c r="B781" s="113" t="s">
        <v>115</v>
      </c>
      <c r="C781" s="113" t="s">
        <v>60</v>
      </c>
      <c r="D781" s="113" t="s">
        <v>469</v>
      </c>
      <c r="E781" s="113" t="s">
        <v>58</v>
      </c>
      <c r="F781" s="114">
        <f t="shared" si="158"/>
        <v>0</v>
      </c>
      <c r="G781" s="114">
        <f t="shared" si="158"/>
        <v>0</v>
      </c>
      <c r="H781" s="114">
        <f t="shared" si="158"/>
        <v>0</v>
      </c>
    </row>
    <row r="782" spans="1:8" ht="64.5" hidden="1" x14ac:dyDescent="0.25">
      <c r="A782" s="119" t="s">
        <v>67</v>
      </c>
      <c r="B782" s="113" t="s">
        <v>115</v>
      </c>
      <c r="C782" s="113" t="s">
        <v>60</v>
      </c>
      <c r="D782" s="113" t="s">
        <v>469</v>
      </c>
      <c r="E782" s="113" t="s">
        <v>68</v>
      </c>
      <c r="F782" s="114">
        <f t="shared" si="158"/>
        <v>0</v>
      </c>
      <c r="G782" s="114">
        <f t="shared" si="158"/>
        <v>0</v>
      </c>
      <c r="H782" s="114">
        <f t="shared" si="158"/>
        <v>0</v>
      </c>
    </row>
    <row r="783" spans="1:8" ht="26.25" hidden="1" x14ac:dyDescent="0.25">
      <c r="A783" s="119" t="s">
        <v>471</v>
      </c>
      <c r="B783" s="113" t="s">
        <v>115</v>
      </c>
      <c r="C783" s="113" t="s">
        <v>60</v>
      </c>
      <c r="D783" s="113" t="s">
        <v>469</v>
      </c>
      <c r="E783" s="113" t="s">
        <v>195</v>
      </c>
      <c r="F783" s="114">
        <f>30-30</f>
        <v>0</v>
      </c>
      <c r="G783" s="114">
        <f>30-30</f>
        <v>0</v>
      </c>
      <c r="H783" s="114">
        <f>30-30</f>
        <v>0</v>
      </c>
    </row>
    <row r="784" spans="1:8" ht="64.5" hidden="1" x14ac:dyDescent="0.25">
      <c r="A784" s="119" t="s">
        <v>472</v>
      </c>
      <c r="B784" s="113" t="s">
        <v>115</v>
      </c>
      <c r="C784" s="113" t="s">
        <v>60</v>
      </c>
      <c r="D784" s="113" t="s">
        <v>387</v>
      </c>
      <c r="E784" s="113" t="s">
        <v>58</v>
      </c>
      <c r="F784" s="114">
        <f t="shared" ref="F784:H785" si="159">F785</f>
        <v>0</v>
      </c>
      <c r="G784" s="114">
        <f t="shared" si="159"/>
        <v>0</v>
      </c>
      <c r="H784" s="114">
        <f t="shared" si="159"/>
        <v>0</v>
      </c>
    </row>
    <row r="785" spans="1:8" ht="26.25" hidden="1" x14ac:dyDescent="0.25">
      <c r="A785" s="119" t="s">
        <v>465</v>
      </c>
      <c r="B785" s="113" t="s">
        <v>115</v>
      </c>
      <c r="C785" s="113" t="s">
        <v>60</v>
      </c>
      <c r="D785" s="113" t="s">
        <v>387</v>
      </c>
      <c r="E785" s="113" t="s">
        <v>78</v>
      </c>
      <c r="F785" s="114">
        <f t="shared" si="159"/>
        <v>0</v>
      </c>
      <c r="G785" s="114">
        <f t="shared" si="159"/>
        <v>0</v>
      </c>
      <c r="H785" s="114">
        <f t="shared" si="159"/>
        <v>0</v>
      </c>
    </row>
    <row r="786" spans="1:8" ht="39" hidden="1" x14ac:dyDescent="0.25">
      <c r="A786" s="119" t="s">
        <v>210</v>
      </c>
      <c r="B786" s="113" t="s">
        <v>115</v>
      </c>
      <c r="C786" s="113" t="s">
        <v>60</v>
      </c>
      <c r="D786" s="113" t="s">
        <v>387</v>
      </c>
      <c r="E786" s="113" t="s">
        <v>80</v>
      </c>
      <c r="F786" s="114">
        <v>0</v>
      </c>
      <c r="G786" s="114">
        <v>0</v>
      </c>
      <c r="H786" s="114">
        <v>0</v>
      </c>
    </row>
    <row r="787" spans="1:8" ht="26.25" hidden="1" x14ac:dyDescent="0.25">
      <c r="A787" s="119" t="s">
        <v>473</v>
      </c>
      <c r="B787" s="113" t="s">
        <v>131</v>
      </c>
      <c r="C787" s="113" t="s">
        <v>56</v>
      </c>
      <c r="D787" s="113" t="s">
        <v>57</v>
      </c>
      <c r="E787" s="113" t="s">
        <v>58</v>
      </c>
      <c r="F787" s="114">
        <f t="shared" ref="F787:H790" si="160">F788</f>
        <v>0</v>
      </c>
      <c r="G787" s="114">
        <f t="shared" si="160"/>
        <v>0</v>
      </c>
      <c r="H787" s="114">
        <f t="shared" si="160"/>
        <v>0</v>
      </c>
    </row>
    <row r="788" spans="1:8" ht="18" hidden="1" customHeight="1" x14ac:dyDescent="0.25">
      <c r="A788" s="119" t="s">
        <v>474</v>
      </c>
      <c r="B788" s="113" t="s">
        <v>131</v>
      </c>
      <c r="C788" s="113" t="s">
        <v>55</v>
      </c>
      <c r="D788" s="113" t="s">
        <v>57</v>
      </c>
      <c r="E788" s="113" t="s">
        <v>58</v>
      </c>
      <c r="F788" s="114">
        <f t="shared" si="160"/>
        <v>0</v>
      </c>
      <c r="G788" s="114">
        <f t="shared" si="160"/>
        <v>0</v>
      </c>
      <c r="H788" s="114">
        <f t="shared" si="160"/>
        <v>0</v>
      </c>
    </row>
    <row r="789" spans="1:8" ht="14.25" hidden="1" customHeight="1" x14ac:dyDescent="0.25">
      <c r="A789" s="119" t="s">
        <v>475</v>
      </c>
      <c r="B789" s="113" t="s">
        <v>131</v>
      </c>
      <c r="C789" s="113" t="s">
        <v>55</v>
      </c>
      <c r="D789" s="113" t="s">
        <v>476</v>
      </c>
      <c r="E789" s="113" t="s">
        <v>58</v>
      </c>
      <c r="F789" s="114">
        <f t="shared" si="160"/>
        <v>0</v>
      </c>
      <c r="G789" s="114">
        <f t="shared" si="160"/>
        <v>0</v>
      </c>
      <c r="H789" s="114">
        <f t="shared" si="160"/>
        <v>0</v>
      </c>
    </row>
    <row r="790" spans="1:8" ht="26.25" hidden="1" x14ac:dyDescent="0.25">
      <c r="A790" s="119" t="s">
        <v>477</v>
      </c>
      <c r="B790" s="113" t="s">
        <v>131</v>
      </c>
      <c r="C790" s="113" t="s">
        <v>55</v>
      </c>
      <c r="D790" s="113" t="s">
        <v>478</v>
      </c>
      <c r="E790" s="113" t="s">
        <v>58</v>
      </c>
      <c r="F790" s="114">
        <f t="shared" si="160"/>
        <v>0</v>
      </c>
      <c r="G790" s="114">
        <f t="shared" si="160"/>
        <v>0</v>
      </c>
      <c r="H790" s="114">
        <f t="shared" si="160"/>
        <v>0</v>
      </c>
    </row>
    <row r="791" spans="1:8" ht="15" hidden="1" x14ac:dyDescent="0.25">
      <c r="A791" s="119" t="s">
        <v>479</v>
      </c>
      <c r="B791" s="113" t="s">
        <v>131</v>
      </c>
      <c r="C791" s="113" t="s">
        <v>55</v>
      </c>
      <c r="D791" s="113" t="s">
        <v>478</v>
      </c>
      <c r="E791" s="113" t="s">
        <v>480</v>
      </c>
      <c r="F791" s="114"/>
      <c r="G791" s="114"/>
      <c r="H791" s="114"/>
    </row>
    <row r="792" spans="1:8" ht="39" x14ac:dyDescent="0.25">
      <c r="A792" s="119" t="s">
        <v>660</v>
      </c>
      <c r="B792" s="113" t="s">
        <v>256</v>
      </c>
      <c r="C792" s="113" t="s">
        <v>60</v>
      </c>
      <c r="D792" s="113" t="s">
        <v>687</v>
      </c>
      <c r="E792" s="113" t="s">
        <v>58</v>
      </c>
      <c r="F792" s="114">
        <f>F793</f>
        <v>1.2</v>
      </c>
      <c r="G792" s="114">
        <f t="shared" ref="G792:H793" si="161">G793</f>
        <v>0</v>
      </c>
      <c r="H792" s="114">
        <f t="shared" si="161"/>
        <v>0</v>
      </c>
    </row>
    <row r="793" spans="1:8" ht="39" x14ac:dyDescent="0.25">
      <c r="A793" s="119" t="s">
        <v>345</v>
      </c>
      <c r="B793" s="113" t="s">
        <v>256</v>
      </c>
      <c r="C793" s="113" t="s">
        <v>60</v>
      </c>
      <c r="D793" s="113" t="s">
        <v>687</v>
      </c>
      <c r="E793" s="113" t="s">
        <v>346</v>
      </c>
      <c r="F793" s="114">
        <f>F794</f>
        <v>1.2</v>
      </c>
      <c r="G793" s="114">
        <f t="shared" si="161"/>
        <v>0</v>
      </c>
      <c r="H793" s="114">
        <f t="shared" si="161"/>
        <v>0</v>
      </c>
    </row>
    <row r="794" spans="1:8" ht="15" x14ac:dyDescent="0.25">
      <c r="A794" s="119" t="s">
        <v>347</v>
      </c>
      <c r="B794" s="113" t="s">
        <v>256</v>
      </c>
      <c r="C794" s="113" t="s">
        <v>60</v>
      </c>
      <c r="D794" s="113" t="s">
        <v>687</v>
      </c>
      <c r="E794" s="113" t="s">
        <v>348</v>
      </c>
      <c r="F794" s="114">
        <v>1.2</v>
      </c>
      <c r="G794" s="114">
        <v>0</v>
      </c>
      <c r="H794" s="114">
        <v>0</v>
      </c>
    </row>
    <row r="795" spans="1:8" ht="26.25" x14ac:dyDescent="0.25">
      <c r="A795" s="119" t="s">
        <v>657</v>
      </c>
      <c r="B795" s="113" t="s">
        <v>256</v>
      </c>
      <c r="C795" s="113" t="s">
        <v>60</v>
      </c>
      <c r="D795" s="113" t="s">
        <v>688</v>
      </c>
      <c r="E795" s="113" t="s">
        <v>58</v>
      </c>
      <c r="F795" s="114">
        <f>F796</f>
        <v>23.7</v>
      </c>
      <c r="G795" s="114">
        <f t="shared" ref="G795:H796" si="162">G796</f>
        <v>0</v>
      </c>
      <c r="H795" s="114">
        <f t="shared" si="162"/>
        <v>0</v>
      </c>
    </row>
    <row r="796" spans="1:8" ht="39" x14ac:dyDescent="0.25">
      <c r="A796" s="119" t="s">
        <v>345</v>
      </c>
      <c r="B796" s="113" t="s">
        <v>256</v>
      </c>
      <c r="C796" s="113" t="s">
        <v>60</v>
      </c>
      <c r="D796" s="113" t="s">
        <v>688</v>
      </c>
      <c r="E796" s="113" t="s">
        <v>346</v>
      </c>
      <c r="F796" s="114">
        <f>F797</f>
        <v>23.7</v>
      </c>
      <c r="G796" s="114">
        <f t="shared" si="162"/>
        <v>0</v>
      </c>
      <c r="H796" s="114">
        <f t="shared" si="162"/>
        <v>0</v>
      </c>
    </row>
    <row r="797" spans="1:8" ht="15" x14ac:dyDescent="0.25">
      <c r="A797" s="119" t="s">
        <v>347</v>
      </c>
      <c r="B797" s="113" t="s">
        <v>256</v>
      </c>
      <c r="C797" s="113" t="s">
        <v>60</v>
      </c>
      <c r="D797" s="113" t="s">
        <v>688</v>
      </c>
      <c r="E797" s="113" t="s">
        <v>348</v>
      </c>
      <c r="F797" s="114">
        <v>23.7</v>
      </c>
      <c r="G797" s="114">
        <v>0</v>
      </c>
      <c r="H797" s="114">
        <v>0</v>
      </c>
    </row>
    <row r="798" spans="1:8" ht="45" hidden="1" customHeight="1" x14ac:dyDescent="0.25">
      <c r="A798" s="119" t="s">
        <v>655</v>
      </c>
      <c r="B798" s="113" t="s">
        <v>256</v>
      </c>
      <c r="C798" s="113" t="s">
        <v>60</v>
      </c>
      <c r="D798" s="113" t="s">
        <v>686</v>
      </c>
      <c r="E798" s="113" t="s">
        <v>58</v>
      </c>
      <c r="F798" s="114">
        <f>F799</f>
        <v>0</v>
      </c>
      <c r="G798" s="114">
        <v>0</v>
      </c>
      <c r="H798" s="114">
        <v>0</v>
      </c>
    </row>
    <row r="799" spans="1:8" ht="33" hidden="1" customHeight="1" x14ac:dyDescent="0.25">
      <c r="A799" s="119" t="s">
        <v>345</v>
      </c>
      <c r="B799" s="113" t="s">
        <v>256</v>
      </c>
      <c r="C799" s="113" t="s">
        <v>60</v>
      </c>
      <c r="D799" s="113" t="s">
        <v>686</v>
      </c>
      <c r="E799" s="113" t="s">
        <v>346</v>
      </c>
      <c r="F799" s="114">
        <f>F800</f>
        <v>0</v>
      </c>
      <c r="G799" s="114">
        <v>0</v>
      </c>
      <c r="H799" s="114">
        <v>0</v>
      </c>
    </row>
    <row r="800" spans="1:8" ht="15" hidden="1" x14ac:dyDescent="0.25">
      <c r="A800" s="119" t="s">
        <v>347</v>
      </c>
      <c r="B800" s="113" t="s">
        <v>256</v>
      </c>
      <c r="C800" s="113" t="s">
        <v>60</v>
      </c>
      <c r="D800" s="113" t="s">
        <v>686</v>
      </c>
      <c r="E800" s="113" t="s">
        <v>348</v>
      </c>
      <c r="F800" s="114"/>
      <c r="G800" s="114"/>
      <c r="H800" s="114"/>
    </row>
    <row r="801" spans="1:8" ht="30" hidden="1" customHeight="1" x14ac:dyDescent="0.25">
      <c r="A801" s="119" t="s">
        <v>689</v>
      </c>
      <c r="B801" s="113" t="s">
        <v>256</v>
      </c>
      <c r="C801" s="113" t="s">
        <v>60</v>
      </c>
      <c r="D801" s="113" t="s">
        <v>690</v>
      </c>
      <c r="E801" s="113" t="s">
        <v>58</v>
      </c>
      <c r="F801" s="114">
        <f>F802</f>
        <v>0</v>
      </c>
      <c r="G801" s="114">
        <v>0</v>
      </c>
      <c r="H801" s="114">
        <v>0</v>
      </c>
    </row>
    <row r="802" spans="1:8" ht="32.25" hidden="1" customHeight="1" x14ac:dyDescent="0.25">
      <c r="A802" s="119" t="s">
        <v>345</v>
      </c>
      <c r="B802" s="113" t="s">
        <v>256</v>
      </c>
      <c r="C802" s="113" t="s">
        <v>60</v>
      </c>
      <c r="D802" s="113" t="s">
        <v>690</v>
      </c>
      <c r="E802" s="113" t="s">
        <v>346</v>
      </c>
      <c r="F802" s="114">
        <f>F803</f>
        <v>0</v>
      </c>
      <c r="G802" s="114">
        <v>0</v>
      </c>
      <c r="H802" s="114">
        <v>0</v>
      </c>
    </row>
    <row r="803" spans="1:8" ht="15" hidden="1" x14ac:dyDescent="0.25">
      <c r="A803" s="119" t="s">
        <v>347</v>
      </c>
      <c r="B803" s="113" t="s">
        <v>256</v>
      </c>
      <c r="C803" s="113" t="s">
        <v>60</v>
      </c>
      <c r="D803" s="113" t="s">
        <v>690</v>
      </c>
      <c r="E803" s="113" t="s">
        <v>348</v>
      </c>
      <c r="F803" s="114"/>
      <c r="G803" s="114"/>
      <c r="H803" s="114"/>
    </row>
    <row r="804" spans="1:8" ht="15" hidden="1" x14ac:dyDescent="0.25">
      <c r="A804" s="120"/>
      <c r="B804" s="113"/>
      <c r="C804" s="113"/>
      <c r="D804" s="113"/>
      <c r="E804" s="113"/>
      <c r="F804" s="114"/>
      <c r="G804" s="114"/>
      <c r="H804" s="114"/>
    </row>
    <row r="805" spans="1:8" s="36" customFormat="1" ht="15.75" x14ac:dyDescent="0.25">
      <c r="A805" s="119" t="s">
        <v>481</v>
      </c>
      <c r="B805" s="137"/>
      <c r="C805" s="137"/>
      <c r="D805" s="137"/>
      <c r="E805" s="137"/>
      <c r="F805" s="114">
        <f>F13+F213+F222+F277+F357+F510+F651+F701+F728+F762+F804</f>
        <v>94200.6</v>
      </c>
      <c r="G805" s="114">
        <f t="shared" ref="G805:H805" si="163">G13+G213+G222+G277+G357+G510+G651+G701+G728+G762+G804</f>
        <v>84094.599999999991</v>
      </c>
      <c r="H805" s="114">
        <f t="shared" si="163"/>
        <v>84340.599999999991</v>
      </c>
    </row>
    <row r="806" spans="1:8" x14ac:dyDescent="0.2">
      <c r="A806" s="37"/>
      <c r="B806" s="38"/>
      <c r="C806" s="38"/>
      <c r="D806" s="38"/>
      <c r="E806" s="38"/>
      <c r="F806" s="38"/>
      <c r="G806" s="39"/>
      <c r="H806" s="39"/>
    </row>
    <row r="807" spans="1:8" x14ac:dyDescent="0.2">
      <c r="A807" s="37"/>
      <c r="B807" s="38"/>
      <c r="C807" s="38"/>
      <c r="D807" s="38"/>
      <c r="E807" s="38"/>
      <c r="F807" s="40"/>
      <c r="G807" s="39"/>
      <c r="H807" s="39"/>
    </row>
    <row r="808" spans="1:8" x14ac:dyDescent="0.2">
      <c r="A808" s="37"/>
      <c r="B808" s="38"/>
      <c r="C808" s="38"/>
      <c r="D808" s="38"/>
      <c r="E808" s="38"/>
      <c r="F808" s="38"/>
      <c r="G808" s="39"/>
      <c r="H808" s="39"/>
    </row>
    <row r="809" spans="1:8" x14ac:dyDescent="0.2">
      <c r="A809" s="37"/>
      <c r="B809" s="38"/>
      <c r="C809" s="38"/>
      <c r="D809" s="38"/>
      <c r="E809" s="38"/>
      <c r="F809" s="38"/>
      <c r="G809" s="39"/>
      <c r="H809" s="39"/>
    </row>
    <row r="810" spans="1:8" x14ac:dyDescent="0.2">
      <c r="A810" s="37"/>
      <c r="B810" s="38"/>
      <c r="C810" s="38"/>
      <c r="D810" s="38"/>
      <c r="E810" s="38"/>
      <c r="F810" s="38"/>
      <c r="G810" s="39"/>
      <c r="H810" s="39"/>
    </row>
    <row r="811" spans="1:8" x14ac:dyDescent="0.2">
      <c r="A811" s="37"/>
      <c r="B811" s="38"/>
      <c r="C811" s="38"/>
      <c r="D811" s="38"/>
      <c r="E811" s="38"/>
      <c r="F811" s="38"/>
      <c r="G811" s="39"/>
      <c r="H811" s="39"/>
    </row>
    <row r="812" spans="1:8" x14ac:dyDescent="0.2">
      <c r="A812" s="37"/>
      <c r="B812" s="38"/>
      <c r="C812" s="38"/>
      <c r="D812" s="38"/>
      <c r="E812" s="38"/>
      <c r="F812" s="38"/>
      <c r="G812" s="39"/>
      <c r="H812" s="39"/>
    </row>
    <row r="813" spans="1:8" x14ac:dyDescent="0.2">
      <c r="A813" s="37"/>
      <c r="B813" s="38"/>
      <c r="C813" s="38"/>
      <c r="D813" s="38"/>
      <c r="E813" s="38"/>
      <c r="F813" s="38"/>
      <c r="G813" s="39"/>
      <c r="H813" s="39"/>
    </row>
    <row r="814" spans="1:8" x14ac:dyDescent="0.2">
      <c r="A814" s="37"/>
      <c r="B814" s="38"/>
      <c r="C814" s="38"/>
      <c r="D814" s="38"/>
      <c r="E814" s="38"/>
      <c r="F814" s="38"/>
      <c r="G814" s="39"/>
      <c r="H814" s="39"/>
    </row>
    <row r="815" spans="1:8" x14ac:dyDescent="0.2">
      <c r="A815" s="37"/>
      <c r="B815" s="38"/>
      <c r="C815" s="38"/>
      <c r="D815" s="38"/>
      <c r="E815" s="38"/>
      <c r="F815" s="38"/>
      <c r="G815" s="39"/>
      <c r="H815" s="39"/>
    </row>
    <row r="816" spans="1:8" x14ac:dyDescent="0.2">
      <c r="A816" s="37"/>
      <c r="B816" s="38"/>
      <c r="C816" s="38"/>
      <c r="D816" s="38"/>
      <c r="E816" s="38"/>
      <c r="F816" s="38"/>
      <c r="G816" s="39"/>
      <c r="H816" s="39"/>
    </row>
    <row r="817" spans="1:8" x14ac:dyDescent="0.2">
      <c r="A817" s="37"/>
      <c r="B817" s="38"/>
      <c r="C817" s="38"/>
      <c r="D817" s="38"/>
      <c r="E817" s="38"/>
      <c r="F817" s="38"/>
      <c r="G817" s="39"/>
      <c r="H817" s="39"/>
    </row>
    <row r="818" spans="1:8" x14ac:dyDescent="0.2">
      <c r="A818" s="37"/>
      <c r="B818" s="38"/>
      <c r="C818" s="38"/>
      <c r="D818" s="38"/>
      <c r="E818" s="38"/>
      <c r="F818" s="38"/>
      <c r="G818" s="39"/>
      <c r="H818" s="39"/>
    </row>
    <row r="819" spans="1:8" x14ac:dyDescent="0.2">
      <c r="A819" s="37"/>
      <c r="B819" s="38"/>
      <c r="C819" s="38"/>
      <c r="D819" s="38"/>
      <c r="E819" s="38"/>
      <c r="F819" s="38"/>
      <c r="G819" s="39"/>
      <c r="H819" s="39"/>
    </row>
    <row r="820" spans="1:8" x14ac:dyDescent="0.2">
      <c r="A820" s="37"/>
      <c r="B820" s="38"/>
      <c r="C820" s="38"/>
      <c r="D820" s="38"/>
      <c r="E820" s="38"/>
      <c r="F820" s="38"/>
      <c r="G820" s="39"/>
      <c r="H820" s="39"/>
    </row>
    <row r="821" spans="1:8" x14ac:dyDescent="0.2">
      <c r="A821" s="37"/>
      <c r="B821" s="38"/>
      <c r="C821" s="38"/>
      <c r="D821" s="38"/>
      <c r="E821" s="38"/>
      <c r="F821" s="38"/>
      <c r="G821" s="39"/>
      <c r="H821" s="39"/>
    </row>
    <row r="822" spans="1:8" x14ac:dyDescent="0.2">
      <c r="A822" s="37"/>
      <c r="B822" s="38"/>
      <c r="C822" s="38"/>
      <c r="D822" s="38"/>
      <c r="E822" s="38"/>
      <c r="F822" s="38"/>
      <c r="G822" s="39"/>
      <c r="H822" s="39"/>
    </row>
    <row r="823" spans="1:8" x14ac:dyDescent="0.2">
      <c r="A823" s="37"/>
      <c r="B823" s="38"/>
      <c r="C823" s="38"/>
      <c r="D823" s="38"/>
      <c r="E823" s="38"/>
      <c r="F823" s="38"/>
      <c r="G823" s="39"/>
      <c r="H823" s="39"/>
    </row>
    <row r="824" spans="1:8" x14ac:dyDescent="0.2">
      <c r="A824" s="37"/>
      <c r="B824" s="38"/>
      <c r="C824" s="38"/>
      <c r="D824" s="38"/>
      <c r="E824" s="38"/>
      <c r="F824" s="38"/>
      <c r="G824" s="39"/>
      <c r="H824" s="39"/>
    </row>
    <row r="825" spans="1:8" x14ac:dyDescent="0.2">
      <c r="A825" s="37"/>
      <c r="B825" s="38"/>
      <c r="C825" s="38"/>
      <c r="D825" s="38"/>
      <c r="E825" s="38"/>
      <c r="F825" s="38"/>
      <c r="G825" s="39"/>
      <c r="H825" s="39"/>
    </row>
    <row r="826" spans="1:8" x14ac:dyDescent="0.2">
      <c r="A826" s="37"/>
      <c r="B826" s="38"/>
      <c r="C826" s="38"/>
      <c r="D826" s="38"/>
      <c r="E826" s="38"/>
      <c r="F826" s="38"/>
      <c r="G826" s="39"/>
      <c r="H826" s="39"/>
    </row>
    <row r="827" spans="1:8" x14ac:dyDescent="0.2">
      <c r="A827" s="37"/>
      <c r="B827" s="38"/>
      <c r="C827" s="38"/>
      <c r="D827" s="38"/>
      <c r="E827" s="38"/>
      <c r="F827" s="38"/>
      <c r="G827" s="39"/>
      <c r="H827" s="39"/>
    </row>
    <row r="828" spans="1:8" x14ac:dyDescent="0.2">
      <c r="A828" s="37"/>
      <c r="B828" s="38"/>
      <c r="C828" s="38"/>
      <c r="D828" s="38"/>
      <c r="E828" s="38"/>
      <c r="F828" s="38"/>
      <c r="G828" s="39"/>
      <c r="H828" s="39"/>
    </row>
    <row r="829" spans="1:8" x14ac:dyDescent="0.2">
      <c r="A829" s="37"/>
      <c r="B829" s="38"/>
      <c r="C829" s="38"/>
      <c r="D829" s="38"/>
      <c r="E829" s="38"/>
      <c r="F829" s="38"/>
      <c r="G829" s="39"/>
      <c r="H829" s="39"/>
    </row>
    <row r="830" spans="1:8" x14ac:dyDescent="0.2">
      <c r="A830" s="37"/>
      <c r="B830" s="38"/>
      <c r="C830" s="38"/>
      <c r="D830" s="38"/>
      <c r="E830" s="38"/>
      <c r="F830" s="38"/>
      <c r="G830" s="39"/>
      <c r="H830" s="39"/>
    </row>
    <row r="831" spans="1:8" x14ac:dyDescent="0.2">
      <c r="A831" s="37"/>
      <c r="B831" s="38"/>
      <c r="C831" s="38"/>
      <c r="D831" s="38"/>
      <c r="E831" s="38"/>
      <c r="F831" s="38"/>
      <c r="G831" s="39"/>
      <c r="H831" s="39"/>
    </row>
    <row r="832" spans="1:8" x14ac:dyDescent="0.2">
      <c r="A832" s="37"/>
      <c r="B832" s="38"/>
      <c r="C832" s="38"/>
      <c r="D832" s="38"/>
      <c r="E832" s="38"/>
      <c r="F832" s="38"/>
      <c r="G832" s="39"/>
      <c r="H832" s="39"/>
    </row>
    <row r="833" spans="1:8" x14ac:dyDescent="0.2">
      <c r="A833" s="37"/>
      <c r="B833" s="38"/>
      <c r="C833" s="38"/>
      <c r="D833" s="38"/>
      <c r="E833" s="38"/>
      <c r="F833" s="38"/>
      <c r="G833" s="39"/>
      <c r="H833" s="39"/>
    </row>
    <row r="834" spans="1:8" x14ac:dyDescent="0.2">
      <c r="A834" s="37"/>
      <c r="B834" s="38"/>
      <c r="C834" s="38"/>
      <c r="D834" s="38"/>
      <c r="E834" s="38"/>
      <c r="F834" s="38"/>
      <c r="G834" s="39"/>
      <c r="H834" s="39"/>
    </row>
    <row r="835" spans="1:8" x14ac:dyDescent="0.2">
      <c r="A835" s="37"/>
      <c r="B835" s="38"/>
      <c r="C835" s="38"/>
      <c r="D835" s="38"/>
      <c r="E835" s="38"/>
      <c r="F835" s="38"/>
      <c r="G835" s="39"/>
      <c r="H835" s="39"/>
    </row>
    <row r="836" spans="1:8" x14ac:dyDescent="0.2">
      <c r="A836" s="37"/>
      <c r="B836" s="38"/>
      <c r="C836" s="38"/>
      <c r="D836" s="38"/>
      <c r="E836" s="38"/>
      <c r="F836" s="38"/>
      <c r="G836" s="39"/>
      <c r="H836" s="39"/>
    </row>
    <row r="837" spans="1:8" x14ac:dyDescent="0.2">
      <c r="A837" s="37"/>
      <c r="B837" s="38"/>
      <c r="C837" s="38"/>
      <c r="D837" s="38"/>
      <c r="E837" s="38"/>
      <c r="F837" s="38"/>
      <c r="G837" s="39"/>
      <c r="H837" s="39"/>
    </row>
    <row r="838" spans="1:8" x14ac:dyDescent="0.2">
      <c r="A838" s="37"/>
      <c r="B838" s="38"/>
      <c r="C838" s="38"/>
      <c r="D838" s="38"/>
      <c r="E838" s="38"/>
      <c r="F838" s="38"/>
      <c r="G838" s="39"/>
      <c r="H838" s="39"/>
    </row>
    <row r="839" spans="1:8" x14ac:dyDescent="0.2">
      <c r="A839" s="37"/>
      <c r="B839" s="38"/>
      <c r="C839" s="38"/>
      <c r="D839" s="38"/>
      <c r="E839" s="38"/>
      <c r="F839" s="38"/>
      <c r="G839" s="39"/>
      <c r="H839" s="39"/>
    </row>
    <row r="840" spans="1:8" x14ac:dyDescent="0.2">
      <c r="A840" s="37"/>
      <c r="B840" s="38"/>
      <c r="C840" s="38"/>
      <c r="D840" s="38"/>
      <c r="E840" s="38"/>
      <c r="F840" s="38"/>
      <c r="G840" s="39"/>
      <c r="H840" s="39"/>
    </row>
    <row r="841" spans="1:8" x14ac:dyDescent="0.2">
      <c r="A841" s="37"/>
      <c r="B841" s="38"/>
      <c r="C841" s="38"/>
      <c r="D841" s="38"/>
      <c r="E841" s="38"/>
      <c r="F841" s="38"/>
      <c r="G841" s="39"/>
      <c r="H841" s="39"/>
    </row>
    <row r="842" spans="1:8" x14ac:dyDescent="0.2">
      <c r="A842" s="37"/>
      <c r="B842" s="38"/>
      <c r="C842" s="38"/>
      <c r="D842" s="38"/>
      <c r="E842" s="38"/>
      <c r="F842" s="38"/>
      <c r="G842" s="39"/>
      <c r="H842" s="39"/>
    </row>
    <row r="843" spans="1:8" x14ac:dyDescent="0.2">
      <c r="A843" s="37"/>
      <c r="B843" s="38"/>
      <c r="C843" s="38"/>
      <c r="D843" s="38"/>
      <c r="E843" s="38"/>
      <c r="F843" s="38"/>
      <c r="G843" s="39"/>
      <c r="H843" s="39"/>
    </row>
    <row r="844" spans="1:8" x14ac:dyDescent="0.2">
      <c r="A844" s="37"/>
      <c r="B844" s="38"/>
      <c r="C844" s="38"/>
      <c r="D844" s="38"/>
      <c r="E844" s="38"/>
      <c r="F844" s="38"/>
      <c r="G844" s="39"/>
      <c r="H844" s="39"/>
    </row>
    <row r="845" spans="1:8" x14ac:dyDescent="0.2">
      <c r="A845" s="37"/>
      <c r="B845" s="38"/>
      <c r="C845" s="38"/>
      <c r="D845" s="38"/>
      <c r="E845" s="38"/>
      <c r="F845" s="38"/>
      <c r="G845" s="39"/>
      <c r="H845" s="39"/>
    </row>
    <row r="846" spans="1:8" x14ac:dyDescent="0.2">
      <c r="A846" s="37"/>
      <c r="B846" s="38"/>
      <c r="C846" s="38"/>
      <c r="D846" s="38"/>
      <c r="E846" s="38"/>
      <c r="F846" s="38"/>
      <c r="G846" s="39"/>
      <c r="H846" s="39"/>
    </row>
    <row r="847" spans="1:8" x14ac:dyDescent="0.2">
      <c r="A847" s="37"/>
      <c r="B847" s="38"/>
      <c r="C847" s="38"/>
      <c r="D847" s="38"/>
      <c r="E847" s="38"/>
      <c r="F847" s="38"/>
      <c r="G847" s="39"/>
      <c r="H847" s="39"/>
    </row>
    <row r="848" spans="1:8" x14ac:dyDescent="0.2">
      <c r="A848" s="37"/>
      <c r="B848" s="38"/>
      <c r="C848" s="38"/>
      <c r="D848" s="38"/>
      <c r="E848" s="38"/>
      <c r="F848" s="38"/>
      <c r="G848" s="39"/>
      <c r="H848" s="39"/>
    </row>
    <row r="849" spans="1:8" x14ac:dyDescent="0.2">
      <c r="A849" s="37"/>
      <c r="B849" s="38"/>
      <c r="C849" s="38"/>
      <c r="D849" s="38"/>
      <c r="E849" s="38"/>
      <c r="F849" s="38"/>
      <c r="G849" s="39"/>
      <c r="H849" s="39"/>
    </row>
    <row r="850" spans="1:8" x14ac:dyDescent="0.2">
      <c r="A850" s="37"/>
      <c r="B850" s="38"/>
      <c r="C850" s="38"/>
      <c r="D850" s="38"/>
      <c r="E850" s="38"/>
      <c r="F850" s="38"/>
      <c r="G850" s="39"/>
      <c r="H850" s="39"/>
    </row>
    <row r="851" spans="1:8" x14ac:dyDescent="0.2">
      <c r="A851" s="37"/>
      <c r="B851" s="38"/>
      <c r="C851" s="38"/>
      <c r="D851" s="38"/>
      <c r="E851" s="38"/>
      <c r="F851" s="38"/>
      <c r="G851" s="39"/>
      <c r="H851" s="39"/>
    </row>
    <row r="852" spans="1:8" x14ac:dyDescent="0.2">
      <c r="A852" s="37"/>
      <c r="B852" s="38"/>
      <c r="C852" s="38"/>
      <c r="D852" s="38"/>
      <c r="E852" s="38"/>
      <c r="F852" s="38"/>
      <c r="G852" s="39"/>
      <c r="H852" s="39"/>
    </row>
    <row r="853" spans="1:8" x14ac:dyDescent="0.2">
      <c r="A853" s="37"/>
      <c r="B853" s="38"/>
      <c r="C853" s="38"/>
      <c r="D853" s="38"/>
      <c r="E853" s="38"/>
      <c r="F853" s="38"/>
      <c r="G853" s="39"/>
      <c r="H853" s="39"/>
    </row>
    <row r="854" spans="1:8" x14ac:dyDescent="0.2">
      <c r="A854" s="37"/>
      <c r="B854" s="38"/>
      <c r="C854" s="38"/>
      <c r="D854" s="38"/>
      <c r="E854" s="38"/>
      <c r="F854" s="38"/>
      <c r="G854" s="39"/>
      <c r="H854" s="39"/>
    </row>
    <row r="855" spans="1:8" x14ac:dyDescent="0.2">
      <c r="A855" s="37"/>
      <c r="B855" s="38"/>
      <c r="C855" s="38"/>
      <c r="D855" s="38"/>
      <c r="E855" s="38"/>
      <c r="F855" s="38"/>
      <c r="G855" s="39"/>
      <c r="H855" s="39"/>
    </row>
    <row r="856" spans="1:8" x14ac:dyDescent="0.2">
      <c r="A856" s="37"/>
      <c r="B856" s="38"/>
      <c r="C856" s="38"/>
      <c r="D856" s="38"/>
      <c r="E856" s="38"/>
      <c r="F856" s="38"/>
      <c r="G856" s="39"/>
      <c r="H856" s="39"/>
    </row>
    <row r="857" spans="1:8" x14ac:dyDescent="0.2">
      <c r="A857" s="37"/>
      <c r="B857" s="38"/>
      <c r="C857" s="38"/>
      <c r="D857" s="38"/>
      <c r="E857" s="38"/>
      <c r="F857" s="38"/>
      <c r="G857" s="39"/>
      <c r="H857" s="39"/>
    </row>
    <row r="858" spans="1:8" x14ac:dyDescent="0.2">
      <c r="A858" s="37"/>
      <c r="B858" s="38"/>
      <c r="C858" s="38"/>
      <c r="D858" s="38"/>
      <c r="E858" s="38"/>
      <c r="F858" s="38"/>
      <c r="G858" s="39"/>
      <c r="H858" s="39"/>
    </row>
    <row r="859" spans="1:8" x14ac:dyDescent="0.2">
      <c r="A859" s="37"/>
      <c r="B859" s="38"/>
      <c r="C859" s="38"/>
      <c r="D859" s="38"/>
      <c r="E859" s="38"/>
      <c r="F859" s="38"/>
      <c r="G859" s="39"/>
      <c r="H859" s="39"/>
    </row>
    <row r="860" spans="1:8" x14ac:dyDescent="0.2">
      <c r="A860" s="37"/>
      <c r="B860" s="38"/>
      <c r="C860" s="38"/>
      <c r="D860" s="38"/>
      <c r="E860" s="38"/>
      <c r="F860" s="38"/>
      <c r="G860" s="39"/>
      <c r="H860" s="39"/>
    </row>
    <row r="861" spans="1:8" x14ac:dyDescent="0.2">
      <c r="A861" s="37"/>
      <c r="B861" s="38"/>
      <c r="C861" s="38"/>
      <c r="D861" s="38"/>
      <c r="E861" s="38"/>
      <c r="F861" s="38"/>
      <c r="G861" s="39"/>
      <c r="H861" s="39"/>
    </row>
    <row r="862" spans="1:8" x14ac:dyDescent="0.2">
      <c r="A862" s="37"/>
      <c r="B862" s="38"/>
      <c r="C862" s="38"/>
      <c r="D862" s="38"/>
      <c r="E862" s="38"/>
      <c r="F862" s="38"/>
      <c r="G862" s="39"/>
      <c r="H862" s="39"/>
    </row>
    <row r="863" spans="1:8" x14ac:dyDescent="0.2">
      <c r="A863" s="37"/>
      <c r="B863" s="38"/>
      <c r="C863" s="38"/>
      <c r="D863" s="38"/>
      <c r="E863" s="38"/>
      <c r="F863" s="38"/>
      <c r="G863" s="39"/>
      <c r="H863" s="39"/>
    </row>
    <row r="864" spans="1:8" x14ac:dyDescent="0.2">
      <c r="A864" s="37"/>
      <c r="B864" s="38"/>
      <c r="C864" s="38"/>
      <c r="D864" s="38"/>
      <c r="E864" s="38"/>
      <c r="F864" s="38"/>
      <c r="G864" s="39"/>
      <c r="H864" s="39"/>
    </row>
    <row r="865" spans="1:8" x14ac:dyDescent="0.2">
      <c r="A865" s="37"/>
      <c r="B865" s="38"/>
      <c r="C865" s="38"/>
      <c r="D865" s="38"/>
      <c r="E865" s="38"/>
      <c r="F865" s="38"/>
      <c r="G865" s="39"/>
      <c r="H865" s="39"/>
    </row>
    <row r="866" spans="1:8" x14ac:dyDescent="0.2">
      <c r="A866" s="37"/>
      <c r="B866" s="38"/>
      <c r="C866" s="38"/>
      <c r="D866" s="38"/>
      <c r="E866" s="38"/>
      <c r="F866" s="38"/>
      <c r="G866" s="39"/>
      <c r="H866" s="39"/>
    </row>
    <row r="867" spans="1:8" x14ac:dyDescent="0.2">
      <c r="A867" s="37"/>
      <c r="B867" s="38"/>
      <c r="C867" s="38"/>
      <c r="D867" s="38"/>
      <c r="E867" s="38"/>
      <c r="F867" s="38"/>
      <c r="G867" s="39"/>
      <c r="H867" s="39"/>
    </row>
    <row r="868" spans="1:8" x14ac:dyDescent="0.2">
      <c r="A868" s="37"/>
      <c r="B868" s="38"/>
      <c r="C868" s="38"/>
      <c r="D868" s="38"/>
      <c r="E868" s="38"/>
      <c r="F868" s="38"/>
      <c r="G868" s="39"/>
      <c r="H868" s="39"/>
    </row>
    <row r="869" spans="1:8" x14ac:dyDescent="0.2">
      <c r="A869" s="37"/>
      <c r="B869" s="38"/>
      <c r="C869" s="38"/>
      <c r="D869" s="38"/>
      <c r="E869" s="38"/>
      <c r="F869" s="38"/>
      <c r="G869" s="39"/>
      <c r="H869" s="39"/>
    </row>
    <row r="870" spans="1:8" x14ac:dyDescent="0.2">
      <c r="A870" s="37"/>
      <c r="B870" s="38"/>
      <c r="C870" s="38"/>
      <c r="D870" s="38"/>
      <c r="E870" s="38"/>
      <c r="F870" s="38"/>
      <c r="G870" s="39"/>
      <c r="H870" s="39"/>
    </row>
    <row r="871" spans="1:8" x14ac:dyDescent="0.2">
      <c r="A871" s="37"/>
      <c r="B871" s="38"/>
      <c r="C871" s="38"/>
      <c r="D871" s="38"/>
      <c r="E871" s="38"/>
      <c r="F871" s="38"/>
      <c r="G871" s="39"/>
      <c r="H871" s="39"/>
    </row>
    <row r="872" spans="1:8" x14ac:dyDescent="0.2">
      <c r="A872" s="37"/>
      <c r="B872" s="38"/>
      <c r="C872" s="38"/>
      <c r="D872" s="38"/>
      <c r="E872" s="38"/>
      <c r="F872" s="38"/>
      <c r="G872" s="39"/>
      <c r="H872" s="39"/>
    </row>
    <row r="873" spans="1:8" x14ac:dyDescent="0.2">
      <c r="A873" s="37"/>
      <c r="B873" s="38"/>
      <c r="C873" s="38"/>
      <c r="D873" s="38"/>
      <c r="E873" s="38"/>
      <c r="F873" s="38"/>
      <c r="G873" s="39"/>
      <c r="H873" s="39"/>
    </row>
    <row r="874" spans="1:8" x14ac:dyDescent="0.2">
      <c r="A874" s="37"/>
      <c r="B874" s="38"/>
      <c r="C874" s="38"/>
      <c r="D874" s="38"/>
      <c r="E874" s="38"/>
      <c r="F874" s="38"/>
      <c r="G874" s="39"/>
      <c r="H874" s="39"/>
    </row>
    <row r="875" spans="1:8" x14ac:dyDescent="0.2">
      <c r="A875" s="37"/>
      <c r="B875" s="38"/>
      <c r="C875" s="38"/>
      <c r="D875" s="38"/>
      <c r="E875" s="38"/>
      <c r="F875" s="38"/>
      <c r="G875" s="39"/>
      <c r="H875" s="39"/>
    </row>
    <row r="876" spans="1:8" x14ac:dyDescent="0.2">
      <c r="A876" s="37"/>
      <c r="B876" s="38"/>
      <c r="C876" s="38"/>
      <c r="D876" s="38"/>
      <c r="E876" s="38"/>
      <c r="F876" s="38"/>
      <c r="G876" s="39"/>
      <c r="H876" s="39"/>
    </row>
    <row r="877" spans="1:8" x14ac:dyDescent="0.2">
      <c r="A877" s="37"/>
      <c r="B877" s="38"/>
      <c r="C877" s="38"/>
      <c r="D877" s="38"/>
      <c r="E877" s="38"/>
      <c r="F877" s="38"/>
      <c r="G877" s="39"/>
      <c r="H877" s="39"/>
    </row>
    <row r="878" spans="1:8" x14ac:dyDescent="0.2">
      <c r="A878" s="37"/>
      <c r="B878" s="38"/>
      <c r="C878" s="38"/>
      <c r="D878" s="38"/>
      <c r="E878" s="38"/>
      <c r="F878" s="38"/>
      <c r="G878" s="39"/>
      <c r="H878" s="39"/>
    </row>
    <row r="879" spans="1:8" x14ac:dyDescent="0.2">
      <c r="A879" s="37"/>
      <c r="B879" s="38"/>
      <c r="C879" s="38"/>
      <c r="D879" s="38"/>
      <c r="E879" s="38"/>
      <c r="F879" s="38"/>
      <c r="G879" s="39"/>
      <c r="H879" s="39"/>
    </row>
    <row r="880" spans="1:8" x14ac:dyDescent="0.2">
      <c r="A880" s="37"/>
      <c r="B880" s="38"/>
      <c r="C880" s="38"/>
      <c r="D880" s="38"/>
      <c r="E880" s="38"/>
      <c r="F880" s="38"/>
      <c r="G880" s="39"/>
      <c r="H880" s="39"/>
    </row>
    <row r="881" spans="1:8" x14ac:dyDescent="0.2">
      <c r="A881" s="37"/>
      <c r="B881" s="38"/>
      <c r="C881" s="38"/>
      <c r="D881" s="38"/>
      <c r="E881" s="38"/>
      <c r="F881" s="38"/>
      <c r="G881" s="39"/>
      <c r="H881" s="39"/>
    </row>
    <row r="882" spans="1:8" x14ac:dyDescent="0.2">
      <c r="A882" s="37"/>
      <c r="B882" s="38"/>
      <c r="C882" s="38"/>
      <c r="D882" s="38"/>
      <c r="E882" s="38"/>
      <c r="F882" s="38"/>
      <c r="G882" s="39"/>
      <c r="H882" s="39"/>
    </row>
    <row r="883" spans="1:8" x14ac:dyDescent="0.2">
      <c r="A883" s="37"/>
      <c r="B883" s="38"/>
      <c r="C883" s="38"/>
      <c r="D883" s="38"/>
      <c r="E883" s="38"/>
      <c r="F883" s="38"/>
      <c r="G883" s="39"/>
      <c r="H883" s="39"/>
    </row>
    <row r="884" spans="1:8" x14ac:dyDescent="0.2">
      <c r="A884" s="37"/>
      <c r="B884" s="38"/>
      <c r="C884" s="38"/>
      <c r="D884" s="38"/>
      <c r="E884" s="38"/>
      <c r="F884" s="38"/>
      <c r="G884" s="39"/>
      <c r="H884" s="39"/>
    </row>
    <row r="885" spans="1:8" x14ac:dyDescent="0.2">
      <c r="A885" s="37"/>
      <c r="B885" s="38"/>
      <c r="C885" s="38"/>
      <c r="D885" s="38"/>
      <c r="E885" s="38"/>
      <c r="F885" s="38"/>
      <c r="G885" s="39"/>
      <c r="H885" s="39"/>
    </row>
    <row r="886" spans="1:8" x14ac:dyDescent="0.2">
      <c r="A886" s="37"/>
      <c r="B886" s="38"/>
      <c r="C886" s="38"/>
      <c r="D886" s="38"/>
      <c r="E886" s="38"/>
      <c r="F886" s="38"/>
      <c r="G886" s="39"/>
      <c r="H886" s="39"/>
    </row>
    <row r="887" spans="1:8" x14ac:dyDescent="0.2">
      <c r="A887" s="37"/>
      <c r="B887" s="38"/>
      <c r="C887" s="38"/>
      <c r="D887" s="38"/>
      <c r="E887" s="38"/>
      <c r="F887" s="38"/>
      <c r="G887" s="39"/>
      <c r="H887" s="39"/>
    </row>
    <row r="888" spans="1:8" x14ac:dyDescent="0.2">
      <c r="A888" s="37"/>
      <c r="B888" s="38"/>
      <c r="C888" s="38"/>
      <c r="D888" s="38"/>
      <c r="E888" s="38"/>
      <c r="F888" s="38"/>
      <c r="G888" s="39"/>
      <c r="H888" s="39"/>
    </row>
    <row r="889" spans="1:8" x14ac:dyDescent="0.2">
      <c r="A889" s="37"/>
      <c r="B889" s="38"/>
      <c r="C889" s="38"/>
      <c r="D889" s="38"/>
      <c r="E889" s="38"/>
      <c r="F889" s="38"/>
      <c r="G889" s="39"/>
      <c r="H889" s="39"/>
    </row>
    <row r="890" spans="1:8" x14ac:dyDescent="0.2">
      <c r="A890" s="37"/>
      <c r="B890" s="38"/>
      <c r="C890" s="38"/>
      <c r="D890" s="38"/>
      <c r="E890" s="38"/>
      <c r="F890" s="38"/>
      <c r="G890" s="39"/>
      <c r="H890" s="39"/>
    </row>
    <row r="891" spans="1:8" x14ac:dyDescent="0.2">
      <c r="A891" s="37"/>
      <c r="B891" s="38"/>
      <c r="C891" s="38"/>
      <c r="D891" s="38"/>
      <c r="E891" s="38"/>
      <c r="F891" s="38"/>
      <c r="G891" s="39"/>
      <c r="H891" s="39"/>
    </row>
    <row r="892" spans="1:8" x14ac:dyDescent="0.2">
      <c r="A892" s="37"/>
      <c r="B892" s="38"/>
      <c r="C892" s="38"/>
      <c r="D892" s="38"/>
      <c r="E892" s="38"/>
      <c r="F892" s="38"/>
      <c r="G892" s="39"/>
      <c r="H892" s="39"/>
    </row>
    <row r="893" spans="1:8" x14ac:dyDescent="0.2">
      <c r="A893" s="37"/>
      <c r="B893" s="38"/>
      <c r="C893" s="38"/>
      <c r="D893" s="38"/>
      <c r="E893" s="38"/>
      <c r="F893" s="38"/>
      <c r="G893" s="39"/>
      <c r="H893" s="39"/>
    </row>
    <row r="894" spans="1:8" x14ac:dyDescent="0.2">
      <c r="A894" s="37"/>
      <c r="B894" s="38"/>
      <c r="C894" s="38"/>
      <c r="D894" s="38"/>
      <c r="E894" s="38"/>
      <c r="F894" s="38"/>
      <c r="G894" s="39"/>
      <c r="H894" s="39"/>
    </row>
    <row r="895" spans="1:8" x14ac:dyDescent="0.2">
      <c r="A895" s="37"/>
      <c r="B895" s="38"/>
      <c r="C895" s="38"/>
      <c r="D895" s="38"/>
      <c r="E895" s="38"/>
      <c r="F895" s="38"/>
      <c r="G895" s="39"/>
      <c r="H895" s="39"/>
    </row>
    <row r="896" spans="1:8" x14ac:dyDescent="0.2">
      <c r="A896" s="37"/>
      <c r="B896" s="38"/>
      <c r="C896" s="38"/>
      <c r="D896" s="38"/>
      <c r="E896" s="38"/>
      <c r="F896" s="38"/>
      <c r="G896" s="39"/>
      <c r="H896" s="39"/>
    </row>
  </sheetData>
  <mergeCells count="16"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  <mergeCell ref="A6:H6"/>
    <mergeCell ref="A1:H1"/>
    <mergeCell ref="A2:H2"/>
    <mergeCell ref="A3:H3"/>
    <mergeCell ref="A4:H4"/>
    <mergeCell ref="A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4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IP896"/>
  <sheetViews>
    <sheetView tabSelected="1" view="pageBreakPreview" topLeftCell="A671" zoomScaleSheetLayoutView="100" workbookViewId="0">
      <selection activeCell="A678" sqref="A678"/>
    </sheetView>
  </sheetViews>
  <sheetFormatPr defaultRowHeight="12.75" x14ac:dyDescent="0.2"/>
  <cols>
    <col min="1" max="1" width="49.28515625" style="41" customWidth="1"/>
    <col min="2" max="2" width="6.42578125" style="33" customWidth="1"/>
    <col min="3" max="3" width="7.28515625" style="33" customWidth="1"/>
    <col min="4" max="4" width="7.42578125" style="33" customWidth="1"/>
    <col min="5" max="5" width="12.7109375" style="33" customWidth="1"/>
    <col min="6" max="6" width="10" style="33" customWidth="1"/>
    <col min="7" max="7" width="13.42578125" style="33" customWidth="1"/>
    <col min="8" max="9" width="13.5703125" style="33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hidden="1" x14ac:dyDescent="0.25">
      <c r="A1" s="148" t="s">
        <v>596</v>
      </c>
      <c r="B1" s="148"/>
      <c r="C1" s="148"/>
      <c r="D1" s="148"/>
      <c r="E1" s="148"/>
      <c r="F1" s="148"/>
      <c r="G1" s="148"/>
      <c r="H1" s="148"/>
      <c r="I1" s="148"/>
    </row>
    <row r="2" spans="1:12" ht="15.75" hidden="1" x14ac:dyDescent="0.2">
      <c r="A2" s="149" t="s">
        <v>45</v>
      </c>
      <c r="B2" s="149"/>
      <c r="C2" s="149"/>
      <c r="D2" s="149"/>
      <c r="E2" s="149"/>
      <c r="F2" s="149"/>
      <c r="G2" s="149"/>
      <c r="H2" s="149"/>
      <c r="I2" s="149"/>
    </row>
    <row r="3" spans="1:12" ht="15.75" hidden="1" x14ac:dyDescent="0.2">
      <c r="A3" s="150" t="s">
        <v>649</v>
      </c>
      <c r="B3" s="150"/>
      <c r="C3" s="150"/>
      <c r="D3" s="150"/>
      <c r="E3" s="150"/>
      <c r="F3" s="150"/>
      <c r="G3" s="150"/>
      <c r="H3" s="150"/>
      <c r="I3" s="150"/>
    </row>
    <row r="4" spans="1:12" ht="15" customHeight="1" x14ac:dyDescent="0.2">
      <c r="A4" s="150" t="s">
        <v>510</v>
      </c>
      <c r="B4" s="150"/>
      <c r="C4" s="150"/>
      <c r="D4" s="150"/>
      <c r="E4" s="150"/>
      <c r="F4" s="150"/>
      <c r="G4" s="150"/>
      <c r="H4" s="150"/>
      <c r="I4" s="150"/>
    </row>
    <row r="5" spans="1:12" ht="12.75" customHeight="1" x14ac:dyDescent="0.2">
      <c r="A5" s="150" t="s">
        <v>702</v>
      </c>
      <c r="B5" s="150"/>
      <c r="C5" s="150"/>
      <c r="D5" s="150"/>
      <c r="E5" s="150"/>
      <c r="F5" s="150"/>
      <c r="G5" s="150"/>
      <c r="H5" s="150"/>
      <c r="I5" s="150"/>
    </row>
    <row r="6" spans="1:12" ht="12.75" customHeight="1" x14ac:dyDescent="0.2">
      <c r="A6" s="150" t="s">
        <v>715</v>
      </c>
      <c r="B6" s="150"/>
      <c r="C6" s="150"/>
      <c r="D6" s="150"/>
      <c r="E6" s="150"/>
      <c r="F6" s="150"/>
      <c r="G6" s="150"/>
      <c r="H6" s="150"/>
      <c r="I6" s="150"/>
    </row>
    <row r="7" spans="1:12" ht="34.5" customHeight="1" x14ac:dyDescent="0.25">
      <c r="A7" s="43"/>
      <c r="B7" s="43"/>
      <c r="C7" s="151"/>
      <c r="D7" s="151"/>
      <c r="E7" s="151"/>
      <c r="F7" s="151"/>
      <c r="G7" s="151"/>
      <c r="H7" s="151"/>
      <c r="I7" s="151"/>
    </row>
    <row r="8" spans="1:12" ht="51.75" customHeight="1" x14ac:dyDescent="0.3">
      <c r="A8" s="164" t="s">
        <v>716</v>
      </c>
      <c r="B8" s="164"/>
      <c r="C8" s="164"/>
      <c r="D8" s="164"/>
      <c r="E8" s="164"/>
      <c r="F8" s="164"/>
      <c r="G8" s="164"/>
      <c r="H8" s="164"/>
      <c r="I8" s="164"/>
    </row>
    <row r="9" spans="1:12" x14ac:dyDescent="0.2">
      <c r="I9" s="122" t="s">
        <v>46</v>
      </c>
    </row>
    <row r="10" spans="1:12" s="28" customFormat="1" ht="16.5" customHeight="1" x14ac:dyDescent="0.2">
      <c r="A10" s="169" t="s">
        <v>47</v>
      </c>
      <c r="B10" s="170" t="s">
        <v>482</v>
      </c>
      <c r="C10" s="170" t="s">
        <v>48</v>
      </c>
      <c r="D10" s="170" t="s">
        <v>49</v>
      </c>
      <c r="E10" s="170" t="s">
        <v>50</v>
      </c>
      <c r="F10" s="170" t="s">
        <v>51</v>
      </c>
      <c r="G10" s="172" t="s">
        <v>52</v>
      </c>
      <c r="H10" s="172" t="s">
        <v>712</v>
      </c>
      <c r="I10" s="172" t="s">
        <v>713</v>
      </c>
    </row>
    <row r="11" spans="1:12" s="28" customFormat="1" ht="39.75" customHeight="1" x14ac:dyDescent="0.2">
      <c r="A11" s="169"/>
      <c r="B11" s="171"/>
      <c r="C11" s="171"/>
      <c r="D11" s="171"/>
      <c r="E11" s="171"/>
      <c r="F11" s="171"/>
      <c r="G11" s="171"/>
      <c r="H11" s="171"/>
      <c r="I11" s="171"/>
    </row>
    <row r="12" spans="1:12" s="31" customFormat="1" ht="12" customHeight="1" x14ac:dyDescent="0.2">
      <c r="A12" s="123">
        <v>1</v>
      </c>
      <c r="B12" s="123">
        <v>2</v>
      </c>
      <c r="C12" s="123">
        <v>3</v>
      </c>
      <c r="D12" s="123">
        <v>4</v>
      </c>
      <c r="E12" s="123">
        <v>5</v>
      </c>
      <c r="F12" s="123">
        <v>6</v>
      </c>
      <c r="G12" s="124" t="s">
        <v>483</v>
      </c>
      <c r="H12" s="125">
        <v>8</v>
      </c>
      <c r="I12" s="125">
        <v>9</v>
      </c>
    </row>
    <row r="13" spans="1:12" s="44" customFormat="1" ht="30" customHeight="1" x14ac:dyDescent="0.25">
      <c r="A13" s="119" t="s">
        <v>484</v>
      </c>
      <c r="B13" s="113" t="s">
        <v>485</v>
      </c>
      <c r="C13" s="113" t="s">
        <v>56</v>
      </c>
      <c r="D13" s="113" t="s">
        <v>56</v>
      </c>
      <c r="E13" s="113" t="s">
        <v>57</v>
      </c>
      <c r="F13" s="113" t="s">
        <v>58</v>
      </c>
      <c r="G13" s="114">
        <f>G14+G26</f>
        <v>2592.1</v>
      </c>
      <c r="H13" s="114">
        <f>H14+H26</f>
        <v>2723</v>
      </c>
      <c r="I13" s="114">
        <f>I14+I26</f>
        <v>2822.2</v>
      </c>
    </row>
    <row r="14" spans="1:12" ht="18" customHeight="1" x14ac:dyDescent="0.25">
      <c r="A14" s="119" t="s">
        <v>54</v>
      </c>
      <c r="B14" s="113" t="s">
        <v>485</v>
      </c>
      <c r="C14" s="113" t="s">
        <v>55</v>
      </c>
      <c r="D14" s="113" t="s">
        <v>56</v>
      </c>
      <c r="E14" s="113" t="s">
        <v>57</v>
      </c>
      <c r="F14" s="113" t="s">
        <v>58</v>
      </c>
      <c r="G14" s="114">
        <f>G15+G32</f>
        <v>2592.1</v>
      </c>
      <c r="H14" s="114">
        <f>H15+H32</f>
        <v>2723</v>
      </c>
      <c r="I14" s="114">
        <f>I15+I32</f>
        <v>2822.2</v>
      </c>
      <c r="J14" s="45"/>
      <c r="K14" s="45"/>
      <c r="L14" s="45"/>
    </row>
    <row r="15" spans="1:12" ht="26.25" x14ac:dyDescent="0.25">
      <c r="A15" s="119" t="s">
        <v>110</v>
      </c>
      <c r="B15" s="113" t="s">
        <v>485</v>
      </c>
      <c r="C15" s="113" t="s">
        <v>55</v>
      </c>
      <c r="D15" s="113" t="s">
        <v>111</v>
      </c>
      <c r="E15" s="113" t="s">
        <v>57</v>
      </c>
      <c r="F15" s="113" t="s">
        <v>58</v>
      </c>
      <c r="G15" s="114">
        <f>G19</f>
        <v>2493.1</v>
      </c>
      <c r="H15" s="114">
        <f>H19</f>
        <v>2624</v>
      </c>
      <c r="I15" s="114">
        <f>I19</f>
        <v>2723.2</v>
      </c>
    </row>
    <row r="16" spans="1:12" ht="39" hidden="1" x14ac:dyDescent="0.25">
      <c r="A16" s="119" t="s">
        <v>463</v>
      </c>
      <c r="B16" s="113" t="s">
        <v>485</v>
      </c>
      <c r="C16" s="113" t="s">
        <v>55</v>
      </c>
      <c r="D16" s="113" t="s">
        <v>111</v>
      </c>
      <c r="E16" s="113" t="s">
        <v>464</v>
      </c>
      <c r="F16" s="113" t="s">
        <v>58</v>
      </c>
      <c r="G16" s="114" t="e">
        <f>#REF!/1000</f>
        <v>#REF!</v>
      </c>
      <c r="H16" s="114" t="e">
        <f>#REF!/1000</f>
        <v>#REF!</v>
      </c>
      <c r="I16" s="114" t="e">
        <f>#REF!/1000</f>
        <v>#REF!</v>
      </c>
    </row>
    <row r="17" spans="1:10" ht="27.75" hidden="1" customHeight="1" x14ac:dyDescent="0.25">
      <c r="A17" s="119" t="s">
        <v>106</v>
      </c>
      <c r="B17" s="113" t="s">
        <v>485</v>
      </c>
      <c r="C17" s="113" t="s">
        <v>55</v>
      </c>
      <c r="D17" s="113" t="s">
        <v>111</v>
      </c>
      <c r="E17" s="113" t="s">
        <v>464</v>
      </c>
      <c r="F17" s="113" t="s">
        <v>78</v>
      </c>
      <c r="G17" s="114" t="e">
        <f>#REF!/1000</f>
        <v>#REF!</v>
      </c>
      <c r="H17" s="114" t="e">
        <f>#REF!/1000</f>
        <v>#REF!</v>
      </c>
      <c r="I17" s="114" t="e">
        <f>#REF!/1000</f>
        <v>#REF!</v>
      </c>
    </row>
    <row r="18" spans="1:10" ht="26.25" hidden="1" x14ac:dyDescent="0.25">
      <c r="A18" s="119" t="s">
        <v>79</v>
      </c>
      <c r="B18" s="113" t="s">
        <v>485</v>
      </c>
      <c r="C18" s="113" t="s">
        <v>55</v>
      </c>
      <c r="D18" s="113" t="s">
        <v>111</v>
      </c>
      <c r="E18" s="113" t="s">
        <v>464</v>
      </c>
      <c r="F18" s="113" t="s">
        <v>80</v>
      </c>
      <c r="G18" s="114" t="e">
        <f>#REF!/1000</f>
        <v>#REF!</v>
      </c>
      <c r="H18" s="114" t="e">
        <f>#REF!/1000</f>
        <v>#REF!</v>
      </c>
      <c r="I18" s="114" t="e">
        <f>#REF!/1000</f>
        <v>#REF!</v>
      </c>
    </row>
    <row r="19" spans="1:10" ht="26.25" x14ac:dyDescent="0.25">
      <c r="A19" s="119" t="s">
        <v>61</v>
      </c>
      <c r="B19" s="113" t="s">
        <v>485</v>
      </c>
      <c r="C19" s="113" t="s">
        <v>55</v>
      </c>
      <c r="D19" s="113" t="s">
        <v>111</v>
      </c>
      <c r="E19" s="113" t="s">
        <v>62</v>
      </c>
      <c r="F19" s="113" t="s">
        <v>58</v>
      </c>
      <c r="G19" s="114">
        <f t="shared" ref="G19:I20" si="0">G20</f>
        <v>2493.1</v>
      </c>
      <c r="H19" s="114">
        <f t="shared" si="0"/>
        <v>2624</v>
      </c>
      <c r="I19" s="114">
        <f t="shared" si="0"/>
        <v>2723.2</v>
      </c>
      <c r="J19" s="45"/>
    </row>
    <row r="20" spans="1:10" ht="27" customHeight="1" x14ac:dyDescent="0.25">
      <c r="A20" s="119" t="s">
        <v>63</v>
      </c>
      <c r="B20" s="113" t="s">
        <v>485</v>
      </c>
      <c r="C20" s="113" t="s">
        <v>55</v>
      </c>
      <c r="D20" s="113" t="s">
        <v>111</v>
      </c>
      <c r="E20" s="113" t="s">
        <v>64</v>
      </c>
      <c r="F20" s="113" t="s">
        <v>58</v>
      </c>
      <c r="G20" s="114">
        <f t="shared" si="0"/>
        <v>2493.1</v>
      </c>
      <c r="H20" s="114">
        <f t="shared" si="0"/>
        <v>2624</v>
      </c>
      <c r="I20" s="114">
        <f t="shared" si="0"/>
        <v>2723.2</v>
      </c>
    </row>
    <row r="21" spans="1:10" ht="15" x14ac:dyDescent="0.25">
      <c r="A21" s="119" t="s">
        <v>75</v>
      </c>
      <c r="B21" s="113" t="s">
        <v>485</v>
      </c>
      <c r="C21" s="113" t="s">
        <v>55</v>
      </c>
      <c r="D21" s="113" t="s">
        <v>111</v>
      </c>
      <c r="E21" s="113" t="s">
        <v>76</v>
      </c>
      <c r="F21" s="113" t="s">
        <v>58</v>
      </c>
      <c r="G21" s="114">
        <f>G22+G24</f>
        <v>2493.1</v>
      </c>
      <c r="H21" s="114">
        <f>H22+H24</f>
        <v>2624</v>
      </c>
      <c r="I21" s="114">
        <f>I22+I24</f>
        <v>2723.2</v>
      </c>
    </row>
    <row r="22" spans="1:10" ht="64.5" x14ac:dyDescent="0.25">
      <c r="A22" s="119" t="s">
        <v>67</v>
      </c>
      <c r="B22" s="113" t="s">
        <v>485</v>
      </c>
      <c r="C22" s="113" t="s">
        <v>55</v>
      </c>
      <c r="D22" s="113" t="s">
        <v>111</v>
      </c>
      <c r="E22" s="113" t="s">
        <v>76</v>
      </c>
      <c r="F22" s="113" t="s">
        <v>68</v>
      </c>
      <c r="G22" s="114">
        <f>G23</f>
        <v>2491.1</v>
      </c>
      <c r="H22" s="114">
        <f>H23</f>
        <v>2622</v>
      </c>
      <c r="I22" s="114">
        <f>I23</f>
        <v>2721.2</v>
      </c>
    </row>
    <row r="23" spans="1:10" ht="27.75" customHeight="1" x14ac:dyDescent="0.25">
      <c r="A23" s="119" t="s">
        <v>69</v>
      </c>
      <c r="B23" s="113" t="s">
        <v>485</v>
      </c>
      <c r="C23" s="113" t="s">
        <v>55</v>
      </c>
      <c r="D23" s="113" t="s">
        <v>111</v>
      </c>
      <c r="E23" s="113" t="s">
        <v>76</v>
      </c>
      <c r="F23" s="113" t="s">
        <v>70</v>
      </c>
      <c r="G23" s="114">
        <v>2491.1</v>
      </c>
      <c r="H23" s="114">
        <v>2622</v>
      </c>
      <c r="I23" s="114">
        <v>2721.2</v>
      </c>
    </row>
    <row r="24" spans="1:10" ht="15.75" customHeight="1" x14ac:dyDescent="0.25">
      <c r="A24" s="119" t="s">
        <v>81</v>
      </c>
      <c r="B24" s="113" t="s">
        <v>485</v>
      </c>
      <c r="C24" s="113" t="s">
        <v>55</v>
      </c>
      <c r="D24" s="113" t="s">
        <v>111</v>
      </c>
      <c r="E24" s="113" t="s">
        <v>76</v>
      </c>
      <c r="F24" s="113" t="s">
        <v>82</v>
      </c>
      <c r="G24" s="114">
        <f>G25</f>
        <v>2</v>
      </c>
      <c r="H24" s="114">
        <f>H25</f>
        <v>2</v>
      </c>
      <c r="I24" s="114">
        <f>I25</f>
        <v>2</v>
      </c>
    </row>
    <row r="25" spans="1:10" ht="13.5" customHeight="1" x14ac:dyDescent="0.25">
      <c r="A25" s="126" t="s">
        <v>83</v>
      </c>
      <c r="B25" s="113" t="s">
        <v>485</v>
      </c>
      <c r="C25" s="113" t="s">
        <v>55</v>
      </c>
      <c r="D25" s="113" t="s">
        <v>111</v>
      </c>
      <c r="E25" s="113" t="s">
        <v>76</v>
      </c>
      <c r="F25" s="113" t="s">
        <v>84</v>
      </c>
      <c r="G25" s="114">
        <v>2</v>
      </c>
      <c r="H25" s="114">
        <v>2</v>
      </c>
      <c r="I25" s="114">
        <v>2</v>
      </c>
    </row>
    <row r="26" spans="1:10" ht="14.25" hidden="1" customHeight="1" x14ac:dyDescent="0.25">
      <c r="A26" s="119" t="s">
        <v>338</v>
      </c>
      <c r="B26" s="113" t="s">
        <v>485</v>
      </c>
      <c r="C26" s="113" t="s">
        <v>115</v>
      </c>
      <c r="D26" s="113" t="s">
        <v>56</v>
      </c>
      <c r="E26" s="113" t="s">
        <v>57</v>
      </c>
      <c r="F26" s="113" t="s">
        <v>58</v>
      </c>
      <c r="G26" s="114">
        <f>G27</f>
        <v>0</v>
      </c>
      <c r="H26" s="130"/>
      <c r="I26" s="130"/>
    </row>
    <row r="27" spans="1:10" ht="24.75" hidden="1" customHeight="1" x14ac:dyDescent="0.25">
      <c r="A27" s="119" t="s">
        <v>391</v>
      </c>
      <c r="B27" s="113" t="s">
        <v>485</v>
      </c>
      <c r="C27" s="113" t="s">
        <v>115</v>
      </c>
      <c r="D27" s="113" t="s">
        <v>102</v>
      </c>
      <c r="E27" s="113" t="s">
        <v>57</v>
      </c>
      <c r="F27" s="113" t="s">
        <v>58</v>
      </c>
      <c r="G27" s="114">
        <f>G28</f>
        <v>0</v>
      </c>
      <c r="H27" s="130"/>
      <c r="I27" s="130"/>
    </row>
    <row r="28" spans="1:10" ht="26.25" hidden="1" customHeight="1" x14ac:dyDescent="0.25">
      <c r="A28" s="119" t="s">
        <v>486</v>
      </c>
      <c r="B28" s="113" t="s">
        <v>485</v>
      </c>
      <c r="C28" s="113" t="s">
        <v>115</v>
      </c>
      <c r="D28" s="113" t="s">
        <v>102</v>
      </c>
      <c r="E28" s="113" t="s">
        <v>138</v>
      </c>
      <c r="F28" s="113" t="s">
        <v>58</v>
      </c>
      <c r="G28" s="114">
        <f>G29</f>
        <v>0</v>
      </c>
      <c r="H28" s="130"/>
      <c r="I28" s="130"/>
    </row>
    <row r="29" spans="1:10" ht="75.75" hidden="1" customHeight="1" x14ac:dyDescent="0.25">
      <c r="A29" s="119" t="s">
        <v>142</v>
      </c>
      <c r="B29" s="113" t="s">
        <v>485</v>
      </c>
      <c r="C29" s="113" t="s">
        <v>115</v>
      </c>
      <c r="D29" s="113" t="s">
        <v>102</v>
      </c>
      <c r="E29" s="113" t="s">
        <v>143</v>
      </c>
      <c r="F29" s="113" t="s">
        <v>58</v>
      </c>
      <c r="G29" s="114">
        <f>G30</f>
        <v>0</v>
      </c>
      <c r="H29" s="130"/>
      <c r="I29" s="130"/>
    </row>
    <row r="30" spans="1:10" ht="30" hidden="1" customHeight="1" x14ac:dyDescent="0.25">
      <c r="A30" s="119" t="s">
        <v>77</v>
      </c>
      <c r="B30" s="113" t="s">
        <v>485</v>
      </c>
      <c r="C30" s="113" t="s">
        <v>115</v>
      </c>
      <c r="D30" s="113" t="s">
        <v>102</v>
      </c>
      <c r="E30" s="113" t="s">
        <v>144</v>
      </c>
      <c r="F30" s="113" t="s">
        <v>78</v>
      </c>
      <c r="G30" s="114">
        <f>G31</f>
        <v>0</v>
      </c>
      <c r="H30" s="130"/>
      <c r="I30" s="130"/>
    </row>
    <row r="31" spans="1:10" ht="27" hidden="1" customHeight="1" x14ac:dyDescent="0.25">
      <c r="A31" s="119" t="s">
        <v>79</v>
      </c>
      <c r="B31" s="113" t="s">
        <v>485</v>
      </c>
      <c r="C31" s="113" t="s">
        <v>115</v>
      </c>
      <c r="D31" s="113" t="s">
        <v>102</v>
      </c>
      <c r="E31" s="113" t="s">
        <v>144</v>
      </c>
      <c r="F31" s="113" t="s">
        <v>80</v>
      </c>
      <c r="G31" s="114">
        <f>30-30</f>
        <v>0</v>
      </c>
      <c r="H31" s="130"/>
      <c r="I31" s="130"/>
    </row>
    <row r="32" spans="1:10" ht="15" x14ac:dyDescent="0.25">
      <c r="A32" s="119" t="s">
        <v>120</v>
      </c>
      <c r="B32" s="113" t="s">
        <v>485</v>
      </c>
      <c r="C32" s="113" t="s">
        <v>55</v>
      </c>
      <c r="D32" s="113" t="s">
        <v>121</v>
      </c>
      <c r="E32" s="113" t="s">
        <v>57</v>
      </c>
      <c r="F32" s="113" t="s">
        <v>58</v>
      </c>
      <c r="G32" s="114">
        <f>G33</f>
        <v>99</v>
      </c>
      <c r="H32" s="114">
        <f t="shared" ref="H32:I36" si="1">H33</f>
        <v>99</v>
      </c>
      <c r="I32" s="114">
        <f t="shared" si="1"/>
        <v>99</v>
      </c>
    </row>
    <row r="33" spans="1:9" ht="15" x14ac:dyDescent="0.25">
      <c r="A33" s="119" t="s">
        <v>122</v>
      </c>
      <c r="B33" s="113" t="s">
        <v>485</v>
      </c>
      <c r="C33" s="113" t="s">
        <v>55</v>
      </c>
      <c r="D33" s="113" t="s">
        <v>121</v>
      </c>
      <c r="E33" s="113" t="s">
        <v>123</v>
      </c>
      <c r="F33" s="113" t="s">
        <v>58</v>
      </c>
      <c r="G33" s="114">
        <f>G34</f>
        <v>99</v>
      </c>
      <c r="H33" s="114">
        <f t="shared" si="1"/>
        <v>99</v>
      </c>
      <c r="I33" s="114">
        <f t="shared" si="1"/>
        <v>99</v>
      </c>
    </row>
    <row r="34" spans="1:9" ht="15" x14ac:dyDescent="0.25">
      <c r="A34" s="119" t="s">
        <v>124</v>
      </c>
      <c r="B34" s="113" t="s">
        <v>485</v>
      </c>
      <c r="C34" s="113" t="s">
        <v>55</v>
      </c>
      <c r="D34" s="113" t="s">
        <v>121</v>
      </c>
      <c r="E34" s="113" t="s">
        <v>125</v>
      </c>
      <c r="F34" s="113" t="s">
        <v>58</v>
      </c>
      <c r="G34" s="114">
        <f>G35</f>
        <v>99</v>
      </c>
      <c r="H34" s="114">
        <f t="shared" si="1"/>
        <v>99</v>
      </c>
      <c r="I34" s="114">
        <f t="shared" si="1"/>
        <v>99</v>
      </c>
    </row>
    <row r="35" spans="1:9" ht="26.25" x14ac:dyDescent="0.25">
      <c r="A35" s="119" t="s">
        <v>126</v>
      </c>
      <c r="B35" s="113" t="s">
        <v>485</v>
      </c>
      <c r="C35" s="113" t="s">
        <v>55</v>
      </c>
      <c r="D35" s="113" t="s">
        <v>121</v>
      </c>
      <c r="E35" s="113" t="s">
        <v>127</v>
      </c>
      <c r="F35" s="113" t="s">
        <v>58</v>
      </c>
      <c r="G35" s="114">
        <f>G36</f>
        <v>99</v>
      </c>
      <c r="H35" s="114">
        <f t="shared" si="1"/>
        <v>99</v>
      </c>
      <c r="I35" s="114">
        <f t="shared" si="1"/>
        <v>99</v>
      </c>
    </row>
    <row r="36" spans="1:9" ht="15" x14ac:dyDescent="0.25">
      <c r="A36" s="119" t="s">
        <v>81</v>
      </c>
      <c r="B36" s="113" t="s">
        <v>485</v>
      </c>
      <c r="C36" s="113" t="s">
        <v>55</v>
      </c>
      <c r="D36" s="113" t="s">
        <v>121</v>
      </c>
      <c r="E36" s="113" t="s">
        <v>127</v>
      </c>
      <c r="F36" s="113" t="s">
        <v>82</v>
      </c>
      <c r="G36" s="114">
        <f>G37</f>
        <v>99</v>
      </c>
      <c r="H36" s="114">
        <f t="shared" si="1"/>
        <v>99</v>
      </c>
      <c r="I36" s="114">
        <f t="shared" si="1"/>
        <v>99</v>
      </c>
    </row>
    <row r="37" spans="1:9" ht="15" x14ac:dyDescent="0.25">
      <c r="A37" s="119" t="s">
        <v>128</v>
      </c>
      <c r="B37" s="113" t="s">
        <v>485</v>
      </c>
      <c r="C37" s="113" t="s">
        <v>55</v>
      </c>
      <c r="D37" s="113" t="s">
        <v>121</v>
      </c>
      <c r="E37" s="113" t="s">
        <v>127</v>
      </c>
      <c r="F37" s="113" t="s">
        <v>129</v>
      </c>
      <c r="G37" s="114">
        <v>99</v>
      </c>
      <c r="H37" s="114">
        <v>99</v>
      </c>
      <c r="I37" s="114">
        <v>99</v>
      </c>
    </row>
    <row r="38" spans="1:9" ht="15" hidden="1" x14ac:dyDescent="0.25">
      <c r="A38" s="119" t="s">
        <v>473</v>
      </c>
      <c r="B38" s="113" t="s">
        <v>485</v>
      </c>
      <c r="C38" s="113" t="s">
        <v>131</v>
      </c>
      <c r="D38" s="113" t="s">
        <v>56</v>
      </c>
      <c r="E38" s="113" t="s">
        <v>57</v>
      </c>
      <c r="F38" s="113" t="s">
        <v>58</v>
      </c>
      <c r="G38" s="114">
        <f>G39</f>
        <v>0</v>
      </c>
      <c r="H38" s="130"/>
      <c r="I38" s="130"/>
    </row>
    <row r="39" spans="1:9" ht="16.5" hidden="1" customHeight="1" x14ac:dyDescent="0.25">
      <c r="A39" s="119" t="s">
        <v>474</v>
      </c>
      <c r="B39" s="113" t="s">
        <v>485</v>
      </c>
      <c r="C39" s="113" t="s">
        <v>131</v>
      </c>
      <c r="D39" s="113" t="s">
        <v>55</v>
      </c>
      <c r="E39" s="113" t="s">
        <v>57</v>
      </c>
      <c r="F39" s="113" t="s">
        <v>58</v>
      </c>
      <c r="G39" s="114">
        <f>G40</f>
        <v>0</v>
      </c>
      <c r="H39" s="130"/>
      <c r="I39" s="130"/>
    </row>
    <row r="40" spans="1:9" ht="16.5" hidden="1" customHeight="1" x14ac:dyDescent="0.25">
      <c r="A40" s="119" t="s">
        <v>475</v>
      </c>
      <c r="B40" s="113" t="s">
        <v>485</v>
      </c>
      <c r="C40" s="113" t="s">
        <v>131</v>
      </c>
      <c r="D40" s="113" t="s">
        <v>55</v>
      </c>
      <c r="E40" s="113" t="s">
        <v>476</v>
      </c>
      <c r="F40" s="113" t="s">
        <v>58</v>
      </c>
      <c r="G40" s="114">
        <f>G41</f>
        <v>0</v>
      </c>
      <c r="H40" s="130"/>
      <c r="I40" s="130"/>
    </row>
    <row r="41" spans="1:9" ht="26.25" hidden="1" x14ac:dyDescent="0.25">
      <c r="A41" s="119" t="s">
        <v>477</v>
      </c>
      <c r="B41" s="113" t="s">
        <v>485</v>
      </c>
      <c r="C41" s="113" t="s">
        <v>131</v>
      </c>
      <c r="D41" s="113" t="s">
        <v>55</v>
      </c>
      <c r="E41" s="113" t="s">
        <v>478</v>
      </c>
      <c r="F41" s="113" t="s">
        <v>58</v>
      </c>
      <c r="G41" s="114">
        <f>G42</f>
        <v>0</v>
      </c>
      <c r="H41" s="130"/>
      <c r="I41" s="130"/>
    </row>
    <row r="42" spans="1:9" ht="15" hidden="1" x14ac:dyDescent="0.25">
      <c r="A42" s="119" t="s">
        <v>479</v>
      </c>
      <c r="B42" s="113" t="s">
        <v>485</v>
      </c>
      <c r="C42" s="113" t="s">
        <v>131</v>
      </c>
      <c r="D42" s="113" t="s">
        <v>55</v>
      </c>
      <c r="E42" s="113" t="s">
        <v>478</v>
      </c>
      <c r="F42" s="113" t="s">
        <v>480</v>
      </c>
      <c r="G42" s="114"/>
      <c r="H42" s="130"/>
      <c r="I42" s="130"/>
    </row>
    <row r="43" spans="1:9" s="44" customFormat="1" ht="26.25" x14ac:dyDescent="0.25">
      <c r="A43" s="119" t="s">
        <v>487</v>
      </c>
      <c r="B43" s="113" t="s">
        <v>488</v>
      </c>
      <c r="C43" s="113" t="s">
        <v>56</v>
      </c>
      <c r="D43" s="113" t="s">
        <v>56</v>
      </c>
      <c r="E43" s="113" t="s">
        <v>57</v>
      </c>
      <c r="F43" s="113" t="s">
        <v>58</v>
      </c>
      <c r="G43" s="114">
        <f>G44</f>
        <v>599.1</v>
      </c>
      <c r="H43" s="114">
        <f>H44</f>
        <v>622</v>
      </c>
      <c r="I43" s="114">
        <f>I44</f>
        <v>643.5</v>
      </c>
    </row>
    <row r="44" spans="1:9" ht="18" customHeight="1" x14ac:dyDescent="0.25">
      <c r="A44" s="119" t="s">
        <v>54</v>
      </c>
      <c r="B44" s="113" t="s">
        <v>488</v>
      </c>
      <c r="C44" s="113" t="s">
        <v>55</v>
      </c>
      <c r="D44" s="113" t="s">
        <v>56</v>
      </c>
      <c r="E44" s="113" t="s">
        <v>57</v>
      </c>
      <c r="F44" s="113" t="s">
        <v>58</v>
      </c>
      <c r="G44" s="114">
        <f>G51</f>
        <v>599.1</v>
      </c>
      <c r="H44" s="114">
        <f>H51</f>
        <v>622</v>
      </c>
      <c r="I44" s="114">
        <f>I51</f>
        <v>643.5</v>
      </c>
    </row>
    <row r="45" spans="1:9" ht="28.5" hidden="1" customHeight="1" x14ac:dyDescent="0.25">
      <c r="A45" s="119" t="s">
        <v>489</v>
      </c>
      <c r="B45" s="113" t="s">
        <v>488</v>
      </c>
      <c r="C45" s="113" t="s">
        <v>55</v>
      </c>
      <c r="D45" s="113" t="s">
        <v>60</v>
      </c>
      <c r="E45" s="113" t="s">
        <v>57</v>
      </c>
      <c r="F45" s="113" t="s">
        <v>58</v>
      </c>
      <c r="G45" s="114">
        <f>G46</f>
        <v>0</v>
      </c>
      <c r="H45" s="114">
        <f t="shared" ref="H45:I49" si="2">H46</f>
        <v>0</v>
      </c>
      <c r="I45" s="114">
        <f t="shared" si="2"/>
        <v>0</v>
      </c>
    </row>
    <row r="46" spans="1:9" ht="26.25" hidden="1" customHeight="1" x14ac:dyDescent="0.25">
      <c r="A46" s="119" t="s">
        <v>61</v>
      </c>
      <c r="B46" s="113" t="s">
        <v>488</v>
      </c>
      <c r="C46" s="113" t="s">
        <v>55</v>
      </c>
      <c r="D46" s="113" t="s">
        <v>60</v>
      </c>
      <c r="E46" s="113" t="s">
        <v>62</v>
      </c>
      <c r="F46" s="113" t="s">
        <v>58</v>
      </c>
      <c r="G46" s="114">
        <f>G47</f>
        <v>0</v>
      </c>
      <c r="H46" s="114">
        <f t="shared" si="2"/>
        <v>0</v>
      </c>
      <c r="I46" s="114">
        <f t="shared" si="2"/>
        <v>0</v>
      </c>
    </row>
    <row r="47" spans="1:9" ht="18" hidden="1" customHeight="1" x14ac:dyDescent="0.25">
      <c r="A47" s="119" t="s">
        <v>63</v>
      </c>
      <c r="B47" s="113" t="s">
        <v>488</v>
      </c>
      <c r="C47" s="113" t="s">
        <v>55</v>
      </c>
      <c r="D47" s="113" t="s">
        <v>60</v>
      </c>
      <c r="E47" s="113" t="s">
        <v>64</v>
      </c>
      <c r="F47" s="113" t="s">
        <v>58</v>
      </c>
      <c r="G47" s="114">
        <f>G48</f>
        <v>0</v>
      </c>
      <c r="H47" s="114">
        <f t="shared" si="2"/>
        <v>0</v>
      </c>
      <c r="I47" s="114">
        <f t="shared" si="2"/>
        <v>0</v>
      </c>
    </row>
    <row r="48" spans="1:9" ht="18" hidden="1" customHeight="1" x14ac:dyDescent="0.25">
      <c r="A48" s="119" t="s">
        <v>65</v>
      </c>
      <c r="B48" s="113" t="s">
        <v>488</v>
      </c>
      <c r="C48" s="113" t="s">
        <v>55</v>
      </c>
      <c r="D48" s="113" t="s">
        <v>60</v>
      </c>
      <c r="E48" s="113" t="s">
        <v>66</v>
      </c>
      <c r="F48" s="113" t="s">
        <v>58</v>
      </c>
      <c r="G48" s="114">
        <f>G49</f>
        <v>0</v>
      </c>
      <c r="H48" s="114">
        <f t="shared" si="2"/>
        <v>0</v>
      </c>
      <c r="I48" s="114">
        <f t="shared" si="2"/>
        <v>0</v>
      </c>
    </row>
    <row r="49" spans="1:9" ht="55.5" hidden="1" customHeight="1" x14ac:dyDescent="0.25">
      <c r="A49" s="119" t="s">
        <v>67</v>
      </c>
      <c r="B49" s="113" t="s">
        <v>488</v>
      </c>
      <c r="C49" s="113" t="s">
        <v>55</v>
      </c>
      <c r="D49" s="113" t="s">
        <v>60</v>
      </c>
      <c r="E49" s="113" t="s">
        <v>66</v>
      </c>
      <c r="F49" s="113" t="s">
        <v>68</v>
      </c>
      <c r="G49" s="114">
        <f>G50</f>
        <v>0</v>
      </c>
      <c r="H49" s="114">
        <f t="shared" si="2"/>
        <v>0</v>
      </c>
      <c r="I49" s="114">
        <f t="shared" si="2"/>
        <v>0</v>
      </c>
    </row>
    <row r="50" spans="1:9" ht="29.25" hidden="1" customHeight="1" x14ac:dyDescent="0.25">
      <c r="A50" s="119" t="s">
        <v>69</v>
      </c>
      <c r="B50" s="113" t="s">
        <v>488</v>
      </c>
      <c r="C50" s="113" t="s">
        <v>55</v>
      </c>
      <c r="D50" s="113" t="s">
        <v>60</v>
      </c>
      <c r="E50" s="113" t="s">
        <v>66</v>
      </c>
      <c r="F50" s="113" t="s">
        <v>70</v>
      </c>
      <c r="G50" s="114">
        <v>0</v>
      </c>
      <c r="H50" s="114">
        <v>0</v>
      </c>
      <c r="I50" s="114">
        <v>0</v>
      </c>
    </row>
    <row r="51" spans="1:9" ht="26.25" x14ac:dyDescent="0.25">
      <c r="A51" s="119" t="s">
        <v>110</v>
      </c>
      <c r="B51" s="113" t="s">
        <v>488</v>
      </c>
      <c r="C51" s="113" t="s">
        <v>55</v>
      </c>
      <c r="D51" s="113" t="s">
        <v>111</v>
      </c>
      <c r="E51" s="113" t="s">
        <v>57</v>
      </c>
      <c r="F51" s="113" t="s">
        <v>58</v>
      </c>
      <c r="G51" s="114">
        <f>G52</f>
        <v>599.1</v>
      </c>
      <c r="H51" s="114">
        <f t="shared" ref="H51:I55" si="3">H52</f>
        <v>622</v>
      </c>
      <c r="I51" s="114">
        <f t="shared" si="3"/>
        <v>643.5</v>
      </c>
    </row>
    <row r="52" spans="1:9" ht="26.25" x14ac:dyDescent="0.25">
      <c r="A52" s="119" t="s">
        <v>61</v>
      </c>
      <c r="B52" s="113" t="s">
        <v>488</v>
      </c>
      <c r="C52" s="113" t="s">
        <v>55</v>
      </c>
      <c r="D52" s="113" t="s">
        <v>111</v>
      </c>
      <c r="E52" s="113" t="s">
        <v>62</v>
      </c>
      <c r="F52" s="113" t="s">
        <v>58</v>
      </c>
      <c r="G52" s="114">
        <f>G53</f>
        <v>599.1</v>
      </c>
      <c r="H52" s="114">
        <f t="shared" si="3"/>
        <v>622</v>
      </c>
      <c r="I52" s="114">
        <f t="shared" si="3"/>
        <v>643.5</v>
      </c>
    </row>
    <row r="53" spans="1:9" ht="26.25" x14ac:dyDescent="0.25">
      <c r="A53" s="119" t="s">
        <v>63</v>
      </c>
      <c r="B53" s="113" t="s">
        <v>488</v>
      </c>
      <c r="C53" s="113" t="s">
        <v>55</v>
      </c>
      <c r="D53" s="113" t="s">
        <v>111</v>
      </c>
      <c r="E53" s="113" t="s">
        <v>64</v>
      </c>
      <c r="F53" s="113" t="s">
        <v>58</v>
      </c>
      <c r="G53" s="114">
        <f>G54</f>
        <v>599.1</v>
      </c>
      <c r="H53" s="114">
        <f t="shared" si="3"/>
        <v>622</v>
      </c>
      <c r="I53" s="114">
        <f t="shared" si="3"/>
        <v>643.5</v>
      </c>
    </row>
    <row r="54" spans="1:9" ht="26.25" x14ac:dyDescent="0.25">
      <c r="A54" s="119" t="s">
        <v>112</v>
      </c>
      <c r="B54" s="113" t="s">
        <v>488</v>
      </c>
      <c r="C54" s="113" t="s">
        <v>55</v>
      </c>
      <c r="D54" s="113" t="s">
        <v>111</v>
      </c>
      <c r="E54" s="113" t="s">
        <v>113</v>
      </c>
      <c r="F54" s="113" t="s">
        <v>58</v>
      </c>
      <c r="G54" s="114">
        <f>G55</f>
        <v>599.1</v>
      </c>
      <c r="H54" s="114">
        <f t="shared" si="3"/>
        <v>622</v>
      </c>
      <c r="I54" s="114">
        <f t="shared" si="3"/>
        <v>643.5</v>
      </c>
    </row>
    <row r="55" spans="1:9" ht="64.5" x14ac:dyDescent="0.25">
      <c r="A55" s="119" t="s">
        <v>67</v>
      </c>
      <c r="B55" s="113" t="s">
        <v>488</v>
      </c>
      <c r="C55" s="113" t="s">
        <v>55</v>
      </c>
      <c r="D55" s="113" t="s">
        <v>111</v>
      </c>
      <c r="E55" s="113" t="s">
        <v>113</v>
      </c>
      <c r="F55" s="113" t="s">
        <v>68</v>
      </c>
      <c r="G55" s="114">
        <f>G56</f>
        <v>599.1</v>
      </c>
      <c r="H55" s="114">
        <f t="shared" si="3"/>
        <v>622</v>
      </c>
      <c r="I55" s="114">
        <f t="shared" si="3"/>
        <v>643.5</v>
      </c>
    </row>
    <row r="56" spans="1:9" ht="26.25" x14ac:dyDescent="0.25">
      <c r="A56" s="119" t="s">
        <v>69</v>
      </c>
      <c r="B56" s="113" t="s">
        <v>488</v>
      </c>
      <c r="C56" s="113" t="s">
        <v>55</v>
      </c>
      <c r="D56" s="113" t="s">
        <v>111</v>
      </c>
      <c r="E56" s="113" t="s">
        <v>113</v>
      </c>
      <c r="F56" s="113" t="s">
        <v>70</v>
      </c>
      <c r="G56" s="114">
        <v>599.1</v>
      </c>
      <c r="H56" s="114">
        <v>622</v>
      </c>
      <c r="I56" s="114">
        <v>643.5</v>
      </c>
    </row>
    <row r="57" spans="1:9" s="44" customFormat="1" ht="15" x14ac:dyDescent="0.25">
      <c r="A57" s="119" t="s">
        <v>490</v>
      </c>
      <c r="B57" s="113" t="s">
        <v>491</v>
      </c>
      <c r="C57" s="113" t="s">
        <v>56</v>
      </c>
      <c r="D57" s="113" t="s">
        <v>56</v>
      </c>
      <c r="E57" s="113" t="s">
        <v>57</v>
      </c>
      <c r="F57" s="113" t="s">
        <v>58</v>
      </c>
      <c r="G57" s="114">
        <f>G58+G233+G243+G300+G375+G494+G567+G607+G593</f>
        <v>82151.3</v>
      </c>
      <c r="H57" s="114">
        <f>H58+H233+H243+H300+H375+H494+H567+H607</f>
        <v>72503.299999999988</v>
      </c>
      <c r="I57" s="114">
        <f>I58+I233+I243+I300+I375+I494+I567+I607</f>
        <v>72742.8</v>
      </c>
    </row>
    <row r="58" spans="1:9" s="27" customFormat="1" ht="15" x14ac:dyDescent="0.25">
      <c r="A58" s="119" t="s">
        <v>54</v>
      </c>
      <c r="B58" s="113" t="s">
        <v>491</v>
      </c>
      <c r="C58" s="113" t="s">
        <v>55</v>
      </c>
      <c r="D58" s="113" t="s">
        <v>56</v>
      </c>
      <c r="E58" s="113" t="s">
        <v>57</v>
      </c>
      <c r="F58" s="113" t="s">
        <v>58</v>
      </c>
      <c r="G58" s="114">
        <f>G62+G65+G131+G120</f>
        <v>19665.400000000001</v>
      </c>
      <c r="H58" s="114">
        <f>H62+H65+H131+H120</f>
        <v>18966.800000000003</v>
      </c>
      <c r="I58" s="114">
        <f>I62+I65+I131+I120</f>
        <v>18810.2</v>
      </c>
    </row>
    <row r="59" spans="1:9" ht="15" hidden="1" x14ac:dyDescent="0.25">
      <c r="A59" s="119" t="s">
        <v>492</v>
      </c>
      <c r="B59" s="113" t="s">
        <v>491</v>
      </c>
      <c r="C59" s="113" t="s">
        <v>55</v>
      </c>
      <c r="D59" s="113" t="s">
        <v>72</v>
      </c>
      <c r="E59" s="113" t="s">
        <v>57</v>
      </c>
      <c r="F59" s="113" t="s">
        <v>58</v>
      </c>
      <c r="G59" s="114">
        <f>G60</f>
        <v>0</v>
      </c>
      <c r="H59" s="130"/>
      <c r="I59" s="130"/>
    </row>
    <row r="60" spans="1:9" ht="26.25" hidden="1" x14ac:dyDescent="0.25">
      <c r="A60" s="119" t="s">
        <v>61</v>
      </c>
      <c r="B60" s="113" t="s">
        <v>491</v>
      </c>
      <c r="C60" s="113" t="s">
        <v>55</v>
      </c>
      <c r="D60" s="113" t="s">
        <v>72</v>
      </c>
      <c r="E60" s="113" t="s">
        <v>62</v>
      </c>
      <c r="F60" s="113" t="s">
        <v>58</v>
      </c>
      <c r="G60" s="114">
        <f>G61</f>
        <v>0</v>
      </c>
      <c r="H60" s="130"/>
      <c r="I60" s="130"/>
    </row>
    <row r="61" spans="1:9" ht="26.25" hidden="1" x14ac:dyDescent="0.25">
      <c r="A61" s="119" t="s">
        <v>63</v>
      </c>
      <c r="B61" s="113" t="s">
        <v>491</v>
      </c>
      <c r="C61" s="113" t="s">
        <v>55</v>
      </c>
      <c r="D61" s="113" t="s">
        <v>72</v>
      </c>
      <c r="E61" s="113" t="s">
        <v>64</v>
      </c>
      <c r="F61" s="113" t="s">
        <v>58</v>
      </c>
      <c r="G61" s="114"/>
      <c r="H61" s="130"/>
      <c r="I61" s="130"/>
    </row>
    <row r="62" spans="1:9" ht="29.25" customHeight="1" x14ac:dyDescent="0.25">
      <c r="A62" s="119" t="s">
        <v>65</v>
      </c>
      <c r="B62" s="113" t="s">
        <v>491</v>
      </c>
      <c r="C62" s="113" t="s">
        <v>55</v>
      </c>
      <c r="D62" s="113" t="s">
        <v>60</v>
      </c>
      <c r="E62" s="113" t="s">
        <v>66</v>
      </c>
      <c r="F62" s="113" t="s">
        <v>58</v>
      </c>
      <c r="G62" s="114">
        <f t="shared" ref="G62:I63" si="4">G63</f>
        <v>1567.6</v>
      </c>
      <c r="H62" s="114">
        <f t="shared" si="4"/>
        <v>1629</v>
      </c>
      <c r="I62" s="114">
        <f t="shared" si="4"/>
        <v>1683</v>
      </c>
    </row>
    <row r="63" spans="1:9" ht="71.25" customHeight="1" x14ac:dyDescent="0.25">
      <c r="A63" s="119" t="s">
        <v>67</v>
      </c>
      <c r="B63" s="113" t="s">
        <v>491</v>
      </c>
      <c r="C63" s="113" t="s">
        <v>55</v>
      </c>
      <c r="D63" s="113" t="s">
        <v>60</v>
      </c>
      <c r="E63" s="113" t="s">
        <v>66</v>
      </c>
      <c r="F63" s="113" t="s">
        <v>68</v>
      </c>
      <c r="G63" s="114">
        <f t="shared" si="4"/>
        <v>1567.6</v>
      </c>
      <c r="H63" s="114">
        <f t="shared" si="4"/>
        <v>1629</v>
      </c>
      <c r="I63" s="114">
        <f t="shared" si="4"/>
        <v>1683</v>
      </c>
    </row>
    <row r="64" spans="1:9" ht="26.25" customHeight="1" x14ac:dyDescent="0.25">
      <c r="A64" s="119" t="s">
        <v>69</v>
      </c>
      <c r="B64" s="113" t="s">
        <v>491</v>
      </c>
      <c r="C64" s="113" t="s">
        <v>55</v>
      </c>
      <c r="D64" s="113" t="s">
        <v>60</v>
      </c>
      <c r="E64" s="113" t="s">
        <v>66</v>
      </c>
      <c r="F64" s="113" t="s">
        <v>70</v>
      </c>
      <c r="G64" s="114">
        <v>1567.6</v>
      </c>
      <c r="H64" s="114">
        <v>1629</v>
      </c>
      <c r="I64" s="114">
        <v>1683</v>
      </c>
    </row>
    <row r="65" spans="1:10" ht="19.5" customHeight="1" x14ac:dyDescent="0.25">
      <c r="A65" s="119" t="s">
        <v>492</v>
      </c>
      <c r="B65" s="113" t="s">
        <v>491</v>
      </c>
      <c r="C65" s="113" t="s">
        <v>55</v>
      </c>
      <c r="D65" s="113" t="s">
        <v>72</v>
      </c>
      <c r="E65" s="113" t="s">
        <v>57</v>
      </c>
      <c r="F65" s="113" t="s">
        <v>58</v>
      </c>
      <c r="G65" s="114">
        <f t="shared" ref="G65:I66" si="5">G66</f>
        <v>10085.799999999999</v>
      </c>
      <c r="H65" s="114">
        <f t="shared" si="5"/>
        <v>10483.800000000001</v>
      </c>
      <c r="I65" s="114">
        <f t="shared" si="5"/>
        <v>10804.9</v>
      </c>
    </row>
    <row r="66" spans="1:10" ht="29.25" customHeight="1" x14ac:dyDescent="0.25">
      <c r="A66" s="119" t="s">
        <v>61</v>
      </c>
      <c r="B66" s="113" t="s">
        <v>491</v>
      </c>
      <c r="C66" s="113" t="s">
        <v>55</v>
      </c>
      <c r="D66" s="113" t="s">
        <v>72</v>
      </c>
      <c r="E66" s="113" t="s">
        <v>62</v>
      </c>
      <c r="F66" s="113" t="s">
        <v>58</v>
      </c>
      <c r="G66" s="114">
        <f t="shared" si="5"/>
        <v>10085.799999999999</v>
      </c>
      <c r="H66" s="114">
        <f t="shared" si="5"/>
        <v>10483.800000000001</v>
      </c>
      <c r="I66" s="114">
        <f t="shared" si="5"/>
        <v>10804.9</v>
      </c>
    </row>
    <row r="67" spans="1:10" ht="28.5" customHeight="1" x14ac:dyDescent="0.25">
      <c r="A67" s="119" t="s">
        <v>63</v>
      </c>
      <c r="B67" s="113" t="s">
        <v>491</v>
      </c>
      <c r="C67" s="113" t="s">
        <v>55</v>
      </c>
      <c r="D67" s="113" t="s">
        <v>72</v>
      </c>
      <c r="E67" s="113" t="s">
        <v>64</v>
      </c>
      <c r="F67" s="113" t="s">
        <v>58</v>
      </c>
      <c r="G67" s="114">
        <f>G68+G75+G80+G85+G92+G97+G102+G108+G117+G105</f>
        <v>10085.799999999999</v>
      </c>
      <c r="H67" s="114">
        <f>H68+H75+H80+H85+H92+H97+H102+H108+H117+H105</f>
        <v>10483.800000000001</v>
      </c>
      <c r="I67" s="114">
        <f>I68+I75+I80+I85+I92+I97+I102+I108+I117+I105</f>
        <v>10804.9</v>
      </c>
    </row>
    <row r="68" spans="1:10" ht="18.75" customHeight="1" x14ac:dyDescent="0.25">
      <c r="A68" s="119" t="s">
        <v>75</v>
      </c>
      <c r="B68" s="113" t="s">
        <v>491</v>
      </c>
      <c r="C68" s="113" t="s">
        <v>55</v>
      </c>
      <c r="D68" s="113" t="s">
        <v>72</v>
      </c>
      <c r="E68" s="113" t="s">
        <v>76</v>
      </c>
      <c r="F68" s="113" t="s">
        <v>58</v>
      </c>
      <c r="G68" s="114">
        <f>G69+G71+G73</f>
        <v>8319.9000000000015</v>
      </c>
      <c r="H68" s="114">
        <f>H69+H71+H73</f>
        <v>8664.8000000000011</v>
      </c>
      <c r="I68" s="114">
        <f>I69+I71+I73</f>
        <v>8932.3000000000011</v>
      </c>
    </row>
    <row r="69" spans="1:10" ht="66" customHeight="1" x14ac:dyDescent="0.25">
      <c r="A69" s="119" t="s">
        <v>67</v>
      </c>
      <c r="B69" s="113" t="s">
        <v>491</v>
      </c>
      <c r="C69" s="113" t="s">
        <v>55</v>
      </c>
      <c r="D69" s="113" t="s">
        <v>72</v>
      </c>
      <c r="E69" s="113" t="s">
        <v>76</v>
      </c>
      <c r="F69" s="113" t="s">
        <v>68</v>
      </c>
      <c r="G69" s="114">
        <f>G70</f>
        <v>8255.7000000000007</v>
      </c>
      <c r="H69" s="114">
        <f>H70</f>
        <v>8600.6</v>
      </c>
      <c r="I69" s="114">
        <f>I70</f>
        <v>8868.1</v>
      </c>
    </row>
    <row r="70" spans="1:10" ht="30" customHeight="1" x14ac:dyDescent="0.25">
      <c r="A70" s="119" t="s">
        <v>69</v>
      </c>
      <c r="B70" s="113" t="s">
        <v>491</v>
      </c>
      <c r="C70" s="113" t="s">
        <v>55</v>
      </c>
      <c r="D70" s="113" t="s">
        <v>72</v>
      </c>
      <c r="E70" s="113" t="s">
        <v>76</v>
      </c>
      <c r="F70" s="113" t="s">
        <v>70</v>
      </c>
      <c r="G70" s="114">
        <v>8255.7000000000007</v>
      </c>
      <c r="H70" s="114">
        <v>8600.6</v>
      </c>
      <c r="I70" s="114">
        <v>8868.1</v>
      </c>
    </row>
    <row r="71" spans="1:10" ht="33" customHeight="1" x14ac:dyDescent="0.25">
      <c r="A71" s="119" t="s">
        <v>77</v>
      </c>
      <c r="B71" s="113" t="s">
        <v>491</v>
      </c>
      <c r="C71" s="113" t="s">
        <v>55</v>
      </c>
      <c r="D71" s="113" t="s">
        <v>72</v>
      </c>
      <c r="E71" s="113" t="s">
        <v>76</v>
      </c>
      <c r="F71" s="113" t="s">
        <v>78</v>
      </c>
      <c r="G71" s="114">
        <f>G72</f>
        <v>35</v>
      </c>
      <c r="H71" s="114">
        <f>H72</f>
        <v>35</v>
      </c>
      <c r="I71" s="114">
        <f>I72</f>
        <v>35</v>
      </c>
    </row>
    <row r="72" spans="1:10" ht="26.25" x14ac:dyDescent="0.25">
      <c r="A72" s="119" t="s">
        <v>79</v>
      </c>
      <c r="B72" s="113" t="s">
        <v>491</v>
      </c>
      <c r="C72" s="113" t="s">
        <v>55</v>
      </c>
      <c r="D72" s="113" t="s">
        <v>72</v>
      </c>
      <c r="E72" s="113" t="s">
        <v>76</v>
      </c>
      <c r="F72" s="113" t="s">
        <v>80</v>
      </c>
      <c r="G72" s="114">
        <v>35</v>
      </c>
      <c r="H72" s="114">
        <v>35</v>
      </c>
      <c r="I72" s="114">
        <v>35</v>
      </c>
    </row>
    <row r="73" spans="1:10" ht="15" x14ac:dyDescent="0.25">
      <c r="A73" s="119" t="s">
        <v>81</v>
      </c>
      <c r="B73" s="113" t="s">
        <v>491</v>
      </c>
      <c r="C73" s="113" t="s">
        <v>55</v>
      </c>
      <c r="D73" s="113" t="s">
        <v>72</v>
      </c>
      <c r="E73" s="113" t="s">
        <v>76</v>
      </c>
      <c r="F73" s="113" t="s">
        <v>82</v>
      </c>
      <c r="G73" s="114">
        <f>G74</f>
        <v>29.2</v>
      </c>
      <c r="H73" s="114">
        <f>H74</f>
        <v>29.2</v>
      </c>
      <c r="I73" s="114">
        <f>I74</f>
        <v>29.2</v>
      </c>
    </row>
    <row r="74" spans="1:10" ht="15" x14ac:dyDescent="0.25">
      <c r="A74" s="126" t="s">
        <v>83</v>
      </c>
      <c r="B74" s="113" t="s">
        <v>491</v>
      </c>
      <c r="C74" s="113" t="s">
        <v>55</v>
      </c>
      <c r="D74" s="113" t="s">
        <v>72</v>
      </c>
      <c r="E74" s="113" t="s">
        <v>76</v>
      </c>
      <c r="F74" s="113" t="s">
        <v>84</v>
      </c>
      <c r="G74" s="114">
        <v>29.2</v>
      </c>
      <c r="H74" s="114">
        <v>29.2</v>
      </c>
      <c r="I74" s="114">
        <v>29.2</v>
      </c>
    </row>
    <row r="75" spans="1:10" ht="26.25" x14ac:dyDescent="0.25">
      <c r="A75" s="119" t="s">
        <v>85</v>
      </c>
      <c r="B75" s="113" t="s">
        <v>491</v>
      </c>
      <c r="C75" s="113" t="s">
        <v>55</v>
      </c>
      <c r="D75" s="113" t="s">
        <v>72</v>
      </c>
      <c r="E75" s="113" t="s">
        <v>86</v>
      </c>
      <c r="F75" s="113" t="s">
        <v>58</v>
      </c>
      <c r="G75" s="114">
        <f>G76+G78</f>
        <v>212.79999999999998</v>
      </c>
      <c r="H75" s="114">
        <f>H76+H78</f>
        <v>219.70000000000002</v>
      </c>
      <c r="I75" s="114">
        <f>I76+I78</f>
        <v>226.7</v>
      </c>
      <c r="J75" s="45"/>
    </row>
    <row r="76" spans="1:10" ht="69.75" customHeight="1" x14ac:dyDescent="0.25">
      <c r="A76" s="119" t="s">
        <v>67</v>
      </c>
      <c r="B76" s="113" t="s">
        <v>491</v>
      </c>
      <c r="C76" s="113" t="s">
        <v>55</v>
      </c>
      <c r="D76" s="113" t="s">
        <v>72</v>
      </c>
      <c r="E76" s="113" t="s">
        <v>86</v>
      </c>
      <c r="F76" s="113" t="s">
        <v>68</v>
      </c>
      <c r="G76" s="114">
        <f>G77</f>
        <v>202.7</v>
      </c>
      <c r="H76" s="114">
        <f>H77</f>
        <v>210.4</v>
      </c>
      <c r="I76" s="114">
        <f>I77</f>
        <v>217.7</v>
      </c>
      <c r="J76" s="45"/>
    </row>
    <row r="77" spans="1:10" ht="34.5" customHeight="1" x14ac:dyDescent="0.25">
      <c r="A77" s="119" t="s">
        <v>69</v>
      </c>
      <c r="B77" s="113" t="s">
        <v>491</v>
      </c>
      <c r="C77" s="113" t="s">
        <v>55</v>
      </c>
      <c r="D77" s="113" t="s">
        <v>72</v>
      </c>
      <c r="E77" s="113" t="s">
        <v>86</v>
      </c>
      <c r="F77" s="113" t="s">
        <v>70</v>
      </c>
      <c r="G77" s="114">
        <v>202.7</v>
      </c>
      <c r="H77" s="114">
        <v>210.4</v>
      </c>
      <c r="I77" s="114">
        <v>217.7</v>
      </c>
    </row>
    <row r="78" spans="1:10" ht="32.25" customHeight="1" x14ac:dyDescent="0.25">
      <c r="A78" s="119" t="s">
        <v>77</v>
      </c>
      <c r="B78" s="113" t="s">
        <v>491</v>
      </c>
      <c r="C78" s="113" t="s">
        <v>55</v>
      </c>
      <c r="D78" s="113" t="s">
        <v>72</v>
      </c>
      <c r="E78" s="113" t="s">
        <v>86</v>
      </c>
      <c r="F78" s="113" t="s">
        <v>78</v>
      </c>
      <c r="G78" s="114">
        <f>G79</f>
        <v>10.1</v>
      </c>
      <c r="H78" s="114">
        <f>H79</f>
        <v>9.3000000000000007</v>
      </c>
      <c r="I78" s="114">
        <f>I79</f>
        <v>9</v>
      </c>
    </row>
    <row r="79" spans="1:10" ht="26.25" x14ac:dyDescent="0.25">
      <c r="A79" s="119" t="s">
        <v>79</v>
      </c>
      <c r="B79" s="113" t="s">
        <v>491</v>
      </c>
      <c r="C79" s="113" t="s">
        <v>55</v>
      </c>
      <c r="D79" s="113" t="s">
        <v>72</v>
      </c>
      <c r="E79" s="113" t="s">
        <v>86</v>
      </c>
      <c r="F79" s="113" t="s">
        <v>80</v>
      </c>
      <c r="G79" s="114">
        <v>10.1</v>
      </c>
      <c r="H79" s="114">
        <v>9.3000000000000007</v>
      </c>
      <c r="I79" s="114">
        <v>9</v>
      </c>
    </row>
    <row r="80" spans="1:10" ht="39" x14ac:dyDescent="0.25">
      <c r="A80" s="119" t="s">
        <v>87</v>
      </c>
      <c r="B80" s="113" t="s">
        <v>491</v>
      </c>
      <c r="C80" s="113" t="s">
        <v>55</v>
      </c>
      <c r="D80" s="113" t="s">
        <v>72</v>
      </c>
      <c r="E80" s="113" t="s">
        <v>88</v>
      </c>
      <c r="F80" s="113" t="s">
        <v>58</v>
      </c>
      <c r="G80" s="114">
        <f>G81+G83</f>
        <v>214.8</v>
      </c>
      <c r="H80" s="114">
        <f>H81+H83</f>
        <v>221.70000000000002</v>
      </c>
      <c r="I80" s="114">
        <f>I81+I83</f>
        <v>228.6</v>
      </c>
    </row>
    <row r="81" spans="1:9" ht="66" customHeight="1" x14ac:dyDescent="0.25">
      <c r="A81" s="119" t="s">
        <v>67</v>
      </c>
      <c r="B81" s="113" t="s">
        <v>491</v>
      </c>
      <c r="C81" s="113" t="s">
        <v>55</v>
      </c>
      <c r="D81" s="113" t="s">
        <v>72</v>
      </c>
      <c r="E81" s="113" t="s">
        <v>88</v>
      </c>
      <c r="F81" s="113" t="s">
        <v>68</v>
      </c>
      <c r="G81" s="114">
        <f>G82</f>
        <v>186.5</v>
      </c>
      <c r="H81" s="114">
        <f>H82</f>
        <v>192.8</v>
      </c>
      <c r="I81" s="114">
        <f>I82</f>
        <v>199.2</v>
      </c>
    </row>
    <row r="82" spans="1:9" ht="30" customHeight="1" x14ac:dyDescent="0.25">
      <c r="A82" s="119" t="s">
        <v>69</v>
      </c>
      <c r="B82" s="113" t="s">
        <v>491</v>
      </c>
      <c r="C82" s="113" t="s">
        <v>55</v>
      </c>
      <c r="D82" s="113" t="s">
        <v>72</v>
      </c>
      <c r="E82" s="113" t="s">
        <v>88</v>
      </c>
      <c r="F82" s="113" t="s">
        <v>70</v>
      </c>
      <c r="G82" s="114">
        <v>186.5</v>
      </c>
      <c r="H82" s="114">
        <v>192.8</v>
      </c>
      <c r="I82" s="114">
        <v>199.2</v>
      </c>
    </row>
    <row r="83" spans="1:9" ht="30.75" customHeight="1" x14ac:dyDescent="0.25">
      <c r="A83" s="119" t="s">
        <v>77</v>
      </c>
      <c r="B83" s="113" t="s">
        <v>491</v>
      </c>
      <c r="C83" s="113" t="s">
        <v>55</v>
      </c>
      <c r="D83" s="113" t="s">
        <v>72</v>
      </c>
      <c r="E83" s="113" t="s">
        <v>88</v>
      </c>
      <c r="F83" s="113" t="s">
        <v>78</v>
      </c>
      <c r="G83" s="114">
        <f>G84</f>
        <v>28.3</v>
      </c>
      <c r="H83" s="114">
        <f>H84</f>
        <v>28.9</v>
      </c>
      <c r="I83" s="114">
        <f>I84</f>
        <v>29.4</v>
      </c>
    </row>
    <row r="84" spans="1:9" ht="26.25" x14ac:dyDescent="0.25">
      <c r="A84" s="119" t="s">
        <v>79</v>
      </c>
      <c r="B84" s="113" t="s">
        <v>491</v>
      </c>
      <c r="C84" s="113" t="s">
        <v>55</v>
      </c>
      <c r="D84" s="113" t="s">
        <v>72</v>
      </c>
      <c r="E84" s="113" t="s">
        <v>88</v>
      </c>
      <c r="F84" s="113" t="s">
        <v>80</v>
      </c>
      <c r="G84" s="114">
        <v>28.3</v>
      </c>
      <c r="H84" s="114">
        <v>28.9</v>
      </c>
      <c r="I84" s="114">
        <v>29.4</v>
      </c>
    </row>
    <row r="85" spans="1:9" ht="40.5" customHeight="1" x14ac:dyDescent="0.25">
      <c r="A85" s="119" t="s">
        <v>89</v>
      </c>
      <c r="B85" s="113" t="s">
        <v>491</v>
      </c>
      <c r="C85" s="113" t="s">
        <v>55</v>
      </c>
      <c r="D85" s="113" t="s">
        <v>72</v>
      </c>
      <c r="E85" s="113" t="s">
        <v>90</v>
      </c>
      <c r="F85" s="113" t="s">
        <v>58</v>
      </c>
      <c r="G85" s="114">
        <f>G86+G88</f>
        <v>221.6</v>
      </c>
      <c r="H85" s="114">
        <f t="shared" ref="H85:I85" si="6">H86+H88</f>
        <v>228.5</v>
      </c>
      <c r="I85" s="114">
        <f t="shared" si="6"/>
        <v>235.5</v>
      </c>
    </row>
    <row r="86" spans="1:9" ht="64.5" x14ac:dyDescent="0.25">
      <c r="A86" s="119" t="s">
        <v>67</v>
      </c>
      <c r="B86" s="113" t="s">
        <v>491</v>
      </c>
      <c r="C86" s="113" t="s">
        <v>55</v>
      </c>
      <c r="D86" s="113" t="s">
        <v>72</v>
      </c>
      <c r="E86" s="113" t="s">
        <v>90</v>
      </c>
      <c r="F86" s="113" t="s">
        <v>68</v>
      </c>
      <c r="G86" s="114">
        <f>G87</f>
        <v>212</v>
      </c>
      <c r="H86" s="114">
        <f>H87</f>
        <v>219.1</v>
      </c>
      <c r="I86" s="114">
        <f>I87</f>
        <v>226.7</v>
      </c>
    </row>
    <row r="87" spans="1:9" ht="30" customHeight="1" x14ac:dyDescent="0.25">
      <c r="A87" s="119" t="s">
        <v>69</v>
      </c>
      <c r="B87" s="113" t="s">
        <v>491</v>
      </c>
      <c r="C87" s="113" t="s">
        <v>55</v>
      </c>
      <c r="D87" s="113" t="s">
        <v>72</v>
      </c>
      <c r="E87" s="113" t="s">
        <v>90</v>
      </c>
      <c r="F87" s="113" t="s">
        <v>70</v>
      </c>
      <c r="G87" s="114">
        <v>212</v>
      </c>
      <c r="H87" s="114">
        <v>219.1</v>
      </c>
      <c r="I87" s="114">
        <v>226.7</v>
      </c>
    </row>
    <row r="88" spans="1:9" ht="30" customHeight="1" x14ac:dyDescent="0.25">
      <c r="A88" s="119" t="s">
        <v>77</v>
      </c>
      <c r="B88" s="113" t="s">
        <v>491</v>
      </c>
      <c r="C88" s="113" t="s">
        <v>55</v>
      </c>
      <c r="D88" s="113" t="s">
        <v>72</v>
      </c>
      <c r="E88" s="113" t="s">
        <v>90</v>
      </c>
      <c r="F88" s="113" t="s">
        <v>78</v>
      </c>
      <c r="G88" s="114">
        <f>G89</f>
        <v>9.6</v>
      </c>
      <c r="H88" s="114">
        <f t="shared" ref="H88:I88" si="7">H89</f>
        <v>9.4</v>
      </c>
      <c r="I88" s="114">
        <f t="shared" si="7"/>
        <v>8.8000000000000007</v>
      </c>
    </row>
    <row r="89" spans="1:9" ht="26.25" x14ac:dyDescent="0.25">
      <c r="A89" s="119" t="s">
        <v>79</v>
      </c>
      <c r="B89" s="113" t="s">
        <v>491</v>
      </c>
      <c r="C89" s="113" t="s">
        <v>55</v>
      </c>
      <c r="D89" s="113" t="s">
        <v>72</v>
      </c>
      <c r="E89" s="113" t="s">
        <v>90</v>
      </c>
      <c r="F89" s="113" t="s">
        <v>80</v>
      </c>
      <c r="G89" s="114">
        <v>9.6</v>
      </c>
      <c r="H89" s="138">
        <v>9.4</v>
      </c>
      <c r="I89" s="138">
        <v>8.8000000000000007</v>
      </c>
    </row>
    <row r="90" spans="1:9" ht="15" hidden="1" x14ac:dyDescent="0.25">
      <c r="A90" s="119"/>
      <c r="B90" s="113" t="s">
        <v>491</v>
      </c>
      <c r="C90" s="113" t="s">
        <v>55</v>
      </c>
      <c r="D90" s="113" t="s">
        <v>72</v>
      </c>
      <c r="E90" s="113" t="s">
        <v>90</v>
      </c>
      <c r="F90" s="113" t="s">
        <v>78</v>
      </c>
      <c r="G90" s="114">
        <f>G91</f>
        <v>0</v>
      </c>
      <c r="H90" s="114">
        <f t="shared" ref="H90:I90" si="8">H91</f>
        <v>0</v>
      </c>
      <c r="I90" s="114">
        <f t="shared" si="8"/>
        <v>0</v>
      </c>
    </row>
    <row r="91" spans="1:9" ht="15" hidden="1" x14ac:dyDescent="0.25">
      <c r="A91" s="119"/>
      <c r="B91" s="113" t="s">
        <v>491</v>
      </c>
      <c r="C91" s="113" t="s">
        <v>55</v>
      </c>
      <c r="D91" s="113" t="s">
        <v>72</v>
      </c>
      <c r="E91" s="113" t="s">
        <v>90</v>
      </c>
      <c r="F91" s="113" t="s">
        <v>80</v>
      </c>
      <c r="G91" s="114"/>
      <c r="H91" s="130"/>
      <c r="I91" s="130"/>
    </row>
    <row r="92" spans="1:9" ht="69" customHeight="1" x14ac:dyDescent="0.25">
      <c r="A92" s="119" t="s">
        <v>91</v>
      </c>
      <c r="B92" s="113" t="s">
        <v>491</v>
      </c>
      <c r="C92" s="113" t="s">
        <v>55</v>
      </c>
      <c r="D92" s="113" t="s">
        <v>72</v>
      </c>
      <c r="E92" s="113" t="s">
        <v>92</v>
      </c>
      <c r="F92" s="113" t="s">
        <v>58</v>
      </c>
      <c r="G92" s="114">
        <f>G93+G95</f>
        <v>213</v>
      </c>
      <c r="H92" s="114">
        <f>H93+H95</f>
        <v>219.89999999999998</v>
      </c>
      <c r="I92" s="114">
        <f>I93+I95</f>
        <v>226.8</v>
      </c>
    </row>
    <row r="93" spans="1:9" ht="64.5" x14ac:dyDescent="0.25">
      <c r="A93" s="119" t="s">
        <v>67</v>
      </c>
      <c r="B93" s="113" t="s">
        <v>491</v>
      </c>
      <c r="C93" s="113" t="s">
        <v>55</v>
      </c>
      <c r="D93" s="113" t="s">
        <v>72</v>
      </c>
      <c r="E93" s="113" t="s">
        <v>92</v>
      </c>
      <c r="F93" s="113" t="s">
        <v>68</v>
      </c>
      <c r="G93" s="114">
        <f>G94</f>
        <v>184.7</v>
      </c>
      <c r="H93" s="114">
        <f>H94</f>
        <v>191.7</v>
      </c>
      <c r="I93" s="114">
        <f>I94</f>
        <v>198.3</v>
      </c>
    </row>
    <row r="94" spans="1:9" ht="30" customHeight="1" x14ac:dyDescent="0.25">
      <c r="A94" s="119" t="s">
        <v>69</v>
      </c>
      <c r="B94" s="113" t="s">
        <v>491</v>
      </c>
      <c r="C94" s="113" t="s">
        <v>55</v>
      </c>
      <c r="D94" s="113" t="s">
        <v>72</v>
      </c>
      <c r="E94" s="113" t="s">
        <v>92</v>
      </c>
      <c r="F94" s="113" t="s">
        <v>70</v>
      </c>
      <c r="G94" s="114">
        <v>184.7</v>
      </c>
      <c r="H94" s="114">
        <v>191.7</v>
      </c>
      <c r="I94" s="114">
        <v>198.3</v>
      </c>
    </row>
    <row r="95" spans="1:9" ht="33.75" customHeight="1" x14ac:dyDescent="0.25">
      <c r="A95" s="119" t="s">
        <v>77</v>
      </c>
      <c r="B95" s="113" t="s">
        <v>491</v>
      </c>
      <c r="C95" s="113" t="s">
        <v>55</v>
      </c>
      <c r="D95" s="113" t="s">
        <v>72</v>
      </c>
      <c r="E95" s="113" t="s">
        <v>92</v>
      </c>
      <c r="F95" s="113" t="s">
        <v>78</v>
      </c>
      <c r="G95" s="114">
        <f>G96</f>
        <v>28.3</v>
      </c>
      <c r="H95" s="114">
        <f>H96</f>
        <v>28.2</v>
      </c>
      <c r="I95" s="114">
        <f>I96</f>
        <v>28.5</v>
      </c>
    </row>
    <row r="96" spans="1:9" ht="26.25" x14ac:dyDescent="0.25">
      <c r="A96" s="119" t="s">
        <v>79</v>
      </c>
      <c r="B96" s="113" t="s">
        <v>491</v>
      </c>
      <c r="C96" s="113" t="s">
        <v>55</v>
      </c>
      <c r="D96" s="113" t="s">
        <v>72</v>
      </c>
      <c r="E96" s="113" t="s">
        <v>92</v>
      </c>
      <c r="F96" s="113" t="s">
        <v>80</v>
      </c>
      <c r="G96" s="114">
        <v>28.3</v>
      </c>
      <c r="H96" s="114">
        <v>28.2</v>
      </c>
      <c r="I96" s="114">
        <v>28.5</v>
      </c>
    </row>
    <row r="97" spans="1:9" ht="39" x14ac:dyDescent="0.25">
      <c r="A97" s="119" t="s">
        <v>93</v>
      </c>
      <c r="B97" s="113" t="s">
        <v>491</v>
      </c>
      <c r="C97" s="113" t="s">
        <v>55</v>
      </c>
      <c r="D97" s="113" t="s">
        <v>72</v>
      </c>
      <c r="E97" s="113" t="s">
        <v>94</v>
      </c>
      <c r="F97" s="113" t="s">
        <v>58</v>
      </c>
      <c r="G97" s="114">
        <f>G98+G100</f>
        <v>674.6</v>
      </c>
      <c r="H97" s="114">
        <f>H98+H100</f>
        <v>695.3</v>
      </c>
      <c r="I97" s="127">
        <f>I98+I100</f>
        <v>716.30000000000007</v>
      </c>
    </row>
    <row r="98" spans="1:9" ht="72.75" customHeight="1" x14ac:dyDescent="0.25">
      <c r="A98" s="119" t="s">
        <v>67</v>
      </c>
      <c r="B98" s="113" t="s">
        <v>491</v>
      </c>
      <c r="C98" s="113" t="s">
        <v>55</v>
      </c>
      <c r="D98" s="113" t="s">
        <v>72</v>
      </c>
      <c r="E98" s="113" t="s">
        <v>94</v>
      </c>
      <c r="F98" s="113" t="s">
        <v>68</v>
      </c>
      <c r="G98" s="114">
        <f>G99</f>
        <v>633.70000000000005</v>
      </c>
      <c r="H98" s="114">
        <f>H99</f>
        <v>656.4</v>
      </c>
      <c r="I98" s="114">
        <f>I99</f>
        <v>679.1</v>
      </c>
    </row>
    <row r="99" spans="1:9" ht="30" customHeight="1" x14ac:dyDescent="0.25">
      <c r="A99" s="119" t="s">
        <v>69</v>
      </c>
      <c r="B99" s="113" t="s">
        <v>491</v>
      </c>
      <c r="C99" s="113" t="s">
        <v>55</v>
      </c>
      <c r="D99" s="113" t="s">
        <v>72</v>
      </c>
      <c r="E99" s="113" t="s">
        <v>94</v>
      </c>
      <c r="F99" s="113" t="s">
        <v>70</v>
      </c>
      <c r="G99" s="114">
        <v>633.70000000000005</v>
      </c>
      <c r="H99" s="114">
        <v>656.4</v>
      </c>
      <c r="I99" s="114">
        <v>679.1</v>
      </c>
    </row>
    <row r="100" spans="1:9" ht="29.25" customHeight="1" x14ac:dyDescent="0.25">
      <c r="A100" s="119" t="s">
        <v>77</v>
      </c>
      <c r="B100" s="113" t="s">
        <v>491</v>
      </c>
      <c r="C100" s="113" t="s">
        <v>55</v>
      </c>
      <c r="D100" s="113" t="s">
        <v>72</v>
      </c>
      <c r="E100" s="113" t="s">
        <v>94</v>
      </c>
      <c r="F100" s="113" t="s">
        <v>78</v>
      </c>
      <c r="G100" s="114">
        <f>G101</f>
        <v>40.9</v>
      </c>
      <c r="H100" s="114">
        <f>H101</f>
        <v>38.9</v>
      </c>
      <c r="I100" s="114">
        <f>I101</f>
        <v>37.200000000000003</v>
      </c>
    </row>
    <row r="101" spans="1:9" ht="30.75" customHeight="1" x14ac:dyDescent="0.25">
      <c r="A101" s="119" t="s">
        <v>79</v>
      </c>
      <c r="B101" s="113" t="s">
        <v>491</v>
      </c>
      <c r="C101" s="113" t="s">
        <v>55</v>
      </c>
      <c r="D101" s="113" t="s">
        <v>72</v>
      </c>
      <c r="E101" s="113" t="s">
        <v>94</v>
      </c>
      <c r="F101" s="113" t="s">
        <v>80</v>
      </c>
      <c r="G101" s="114">
        <v>40.9</v>
      </c>
      <c r="H101" s="114">
        <v>38.9</v>
      </c>
      <c r="I101" s="114">
        <v>37.200000000000003</v>
      </c>
    </row>
    <row r="102" spans="1:9" ht="90" x14ac:dyDescent="0.25">
      <c r="A102" s="119" t="s">
        <v>95</v>
      </c>
      <c r="B102" s="113" t="s">
        <v>491</v>
      </c>
      <c r="C102" s="113" t="s">
        <v>55</v>
      </c>
      <c r="D102" s="113" t="s">
        <v>72</v>
      </c>
      <c r="E102" s="113" t="s">
        <v>96</v>
      </c>
      <c r="F102" s="113" t="s">
        <v>58</v>
      </c>
      <c r="G102" s="114">
        <f t="shared" ref="G102:I103" si="9">G103</f>
        <v>202.8</v>
      </c>
      <c r="H102" s="114">
        <f t="shared" si="9"/>
        <v>209.7</v>
      </c>
      <c r="I102" s="114">
        <f t="shared" si="9"/>
        <v>216.5</v>
      </c>
    </row>
    <row r="103" spans="1:9" ht="69.75" customHeight="1" x14ac:dyDescent="0.25">
      <c r="A103" s="119" t="s">
        <v>67</v>
      </c>
      <c r="B103" s="113" t="s">
        <v>491</v>
      </c>
      <c r="C103" s="113" t="s">
        <v>55</v>
      </c>
      <c r="D103" s="113" t="s">
        <v>72</v>
      </c>
      <c r="E103" s="113" t="s">
        <v>96</v>
      </c>
      <c r="F103" s="113" t="s">
        <v>68</v>
      </c>
      <c r="G103" s="114">
        <f t="shared" si="9"/>
        <v>202.8</v>
      </c>
      <c r="H103" s="114">
        <f t="shared" si="9"/>
        <v>209.7</v>
      </c>
      <c r="I103" s="114">
        <f t="shared" si="9"/>
        <v>216.5</v>
      </c>
    </row>
    <row r="104" spans="1:9" ht="29.25" customHeight="1" x14ac:dyDescent="0.25">
      <c r="A104" s="119" t="s">
        <v>69</v>
      </c>
      <c r="B104" s="113" t="s">
        <v>491</v>
      </c>
      <c r="C104" s="113" t="s">
        <v>55</v>
      </c>
      <c r="D104" s="113" t="s">
        <v>72</v>
      </c>
      <c r="E104" s="113" t="s">
        <v>96</v>
      </c>
      <c r="F104" s="113" t="s">
        <v>70</v>
      </c>
      <c r="G104" s="114">
        <v>202.8</v>
      </c>
      <c r="H104" s="114">
        <v>209.7</v>
      </c>
      <c r="I104" s="114">
        <v>216.5</v>
      </c>
    </row>
    <row r="105" spans="1:9" ht="77.25" hidden="1" x14ac:dyDescent="0.25">
      <c r="A105" s="119" t="s">
        <v>97</v>
      </c>
      <c r="B105" s="113"/>
      <c r="C105" s="113" t="s">
        <v>55</v>
      </c>
      <c r="D105" s="113" t="s">
        <v>72</v>
      </c>
      <c r="E105" s="113" t="s">
        <v>98</v>
      </c>
      <c r="F105" s="113" t="s">
        <v>58</v>
      </c>
      <c r="G105" s="114">
        <f>G106</f>
        <v>0</v>
      </c>
      <c r="H105" s="130"/>
      <c r="I105" s="130"/>
    </row>
    <row r="106" spans="1:9" ht="26.25" hidden="1" x14ac:dyDescent="0.25">
      <c r="A106" s="119" t="s">
        <v>77</v>
      </c>
      <c r="B106" s="113" t="s">
        <v>491</v>
      </c>
      <c r="C106" s="113" t="s">
        <v>55</v>
      </c>
      <c r="D106" s="113" t="s">
        <v>72</v>
      </c>
      <c r="E106" s="113" t="s">
        <v>98</v>
      </c>
      <c r="F106" s="113" t="s">
        <v>78</v>
      </c>
      <c r="G106" s="114">
        <f>G107</f>
        <v>0</v>
      </c>
      <c r="H106" s="130"/>
      <c r="I106" s="130"/>
    </row>
    <row r="107" spans="1:9" ht="26.25" hidden="1" x14ac:dyDescent="0.25">
      <c r="A107" s="119" t="s">
        <v>79</v>
      </c>
      <c r="B107" s="113" t="s">
        <v>491</v>
      </c>
      <c r="C107" s="113" t="s">
        <v>55</v>
      </c>
      <c r="D107" s="113" t="s">
        <v>72</v>
      </c>
      <c r="E107" s="113" t="s">
        <v>98</v>
      </c>
      <c r="F107" s="113" t="s">
        <v>80</v>
      </c>
      <c r="G107" s="114">
        <v>0</v>
      </c>
      <c r="H107" s="130"/>
      <c r="I107" s="130"/>
    </row>
    <row r="108" spans="1:9" ht="78" customHeight="1" x14ac:dyDescent="0.25">
      <c r="A108" s="119" t="s">
        <v>99</v>
      </c>
      <c r="B108" s="113" t="s">
        <v>491</v>
      </c>
      <c r="C108" s="113" t="s">
        <v>55</v>
      </c>
      <c r="D108" s="113" t="s">
        <v>72</v>
      </c>
      <c r="E108" s="113" t="s">
        <v>100</v>
      </c>
      <c r="F108" s="113" t="s">
        <v>58</v>
      </c>
      <c r="G108" s="114">
        <f>G109+G111</f>
        <v>25</v>
      </c>
      <c r="H108" s="114">
        <f>H109+H111</f>
        <v>22.900000000000002</v>
      </c>
      <c r="I108" s="114">
        <f>I109+I111</f>
        <v>20.9</v>
      </c>
    </row>
    <row r="109" spans="1:9" ht="69" customHeight="1" x14ac:dyDescent="0.25">
      <c r="A109" s="119" t="s">
        <v>67</v>
      </c>
      <c r="B109" s="113" t="s">
        <v>491</v>
      </c>
      <c r="C109" s="113" t="s">
        <v>55</v>
      </c>
      <c r="D109" s="113" t="s">
        <v>72</v>
      </c>
      <c r="E109" s="113" t="s">
        <v>100</v>
      </c>
      <c r="F109" s="113" t="s">
        <v>68</v>
      </c>
      <c r="G109" s="114">
        <f>G110</f>
        <v>19.600000000000001</v>
      </c>
      <c r="H109" s="114">
        <f>H110</f>
        <v>18.100000000000001</v>
      </c>
      <c r="I109" s="114">
        <f>I110</f>
        <v>16.5</v>
      </c>
    </row>
    <row r="110" spans="1:9" ht="29.25" customHeight="1" x14ac:dyDescent="0.25">
      <c r="A110" s="119" t="s">
        <v>69</v>
      </c>
      <c r="B110" s="113" t="s">
        <v>491</v>
      </c>
      <c r="C110" s="113" t="s">
        <v>55</v>
      </c>
      <c r="D110" s="113" t="s">
        <v>72</v>
      </c>
      <c r="E110" s="113" t="s">
        <v>100</v>
      </c>
      <c r="F110" s="113" t="s">
        <v>70</v>
      </c>
      <c r="G110" s="114">
        <v>19.600000000000001</v>
      </c>
      <c r="H110" s="114">
        <v>18.100000000000001</v>
      </c>
      <c r="I110" s="114">
        <v>16.5</v>
      </c>
    </row>
    <row r="111" spans="1:9" ht="30" customHeight="1" x14ac:dyDescent="0.25">
      <c r="A111" s="119" t="s">
        <v>77</v>
      </c>
      <c r="B111" s="113" t="s">
        <v>491</v>
      </c>
      <c r="C111" s="113" t="s">
        <v>55</v>
      </c>
      <c r="D111" s="113" t="s">
        <v>72</v>
      </c>
      <c r="E111" s="113" t="s">
        <v>100</v>
      </c>
      <c r="F111" s="113" t="s">
        <v>78</v>
      </c>
      <c r="G111" s="114">
        <f>G112</f>
        <v>5.4</v>
      </c>
      <c r="H111" s="114">
        <f>H112</f>
        <v>4.8</v>
      </c>
      <c r="I111" s="114">
        <f>I112</f>
        <v>4.4000000000000004</v>
      </c>
    </row>
    <row r="112" spans="1:9" ht="27" customHeight="1" x14ac:dyDescent="0.25">
      <c r="A112" s="119" t="s">
        <v>79</v>
      </c>
      <c r="B112" s="113" t="s">
        <v>491</v>
      </c>
      <c r="C112" s="113" t="s">
        <v>55</v>
      </c>
      <c r="D112" s="113" t="s">
        <v>72</v>
      </c>
      <c r="E112" s="113" t="s">
        <v>100</v>
      </c>
      <c r="F112" s="113" t="s">
        <v>80</v>
      </c>
      <c r="G112" s="114">
        <v>5.4</v>
      </c>
      <c r="H112" s="114">
        <v>4.8</v>
      </c>
      <c r="I112" s="114">
        <v>4.4000000000000004</v>
      </c>
    </row>
    <row r="113" spans="1:9" ht="19.5" hidden="1" customHeight="1" x14ac:dyDescent="0.25">
      <c r="A113" s="119" t="s">
        <v>101</v>
      </c>
      <c r="B113" s="113" t="s">
        <v>491</v>
      </c>
      <c r="C113" s="113" t="s">
        <v>55</v>
      </c>
      <c r="D113" s="113" t="s">
        <v>102</v>
      </c>
      <c r="E113" s="113" t="s">
        <v>103</v>
      </c>
      <c r="F113" s="113" t="s">
        <v>58</v>
      </c>
      <c r="G113" s="114">
        <f>G114</f>
        <v>0</v>
      </c>
      <c r="H113" s="130"/>
      <c r="I113" s="130"/>
    </row>
    <row r="114" spans="1:9" ht="42.75" hidden="1" customHeight="1" x14ac:dyDescent="0.25">
      <c r="A114" s="119" t="s">
        <v>104</v>
      </c>
      <c r="B114" s="113" t="s">
        <v>491</v>
      </c>
      <c r="C114" s="113" t="s">
        <v>55</v>
      </c>
      <c r="D114" s="113" t="s">
        <v>102</v>
      </c>
      <c r="E114" s="113" t="s">
        <v>105</v>
      </c>
      <c r="F114" s="113" t="s">
        <v>58</v>
      </c>
      <c r="G114" s="114">
        <f>G115</f>
        <v>0</v>
      </c>
      <c r="H114" s="130"/>
      <c r="I114" s="130"/>
    </row>
    <row r="115" spans="1:9" ht="27" hidden="1" customHeight="1" x14ac:dyDescent="0.25">
      <c r="A115" s="119" t="s">
        <v>106</v>
      </c>
      <c r="B115" s="113" t="s">
        <v>491</v>
      </c>
      <c r="C115" s="113" t="s">
        <v>55</v>
      </c>
      <c r="D115" s="113" t="s">
        <v>102</v>
      </c>
      <c r="E115" s="113" t="s">
        <v>105</v>
      </c>
      <c r="F115" s="113" t="s">
        <v>78</v>
      </c>
      <c r="G115" s="114">
        <f>G116</f>
        <v>0</v>
      </c>
      <c r="H115" s="130"/>
      <c r="I115" s="130"/>
    </row>
    <row r="116" spans="1:9" ht="27" hidden="1" customHeight="1" x14ac:dyDescent="0.25">
      <c r="A116" s="119" t="s">
        <v>79</v>
      </c>
      <c r="B116" s="113" t="s">
        <v>491</v>
      </c>
      <c r="C116" s="113" t="s">
        <v>55</v>
      </c>
      <c r="D116" s="113" t="s">
        <v>102</v>
      </c>
      <c r="E116" s="113" t="s">
        <v>105</v>
      </c>
      <c r="F116" s="113" t="s">
        <v>80</v>
      </c>
      <c r="G116" s="114">
        <v>0</v>
      </c>
      <c r="H116" s="130"/>
      <c r="I116" s="130"/>
    </row>
    <row r="117" spans="1:9" ht="40.5" customHeight="1" x14ac:dyDescent="0.25">
      <c r="A117" s="119" t="s">
        <v>107</v>
      </c>
      <c r="B117" s="113" t="s">
        <v>491</v>
      </c>
      <c r="C117" s="113" t="s">
        <v>55</v>
      </c>
      <c r="D117" s="113" t="s">
        <v>72</v>
      </c>
      <c r="E117" s="113" t="s">
        <v>108</v>
      </c>
      <c r="F117" s="113" t="s">
        <v>58</v>
      </c>
      <c r="G117" s="114">
        <f t="shared" ref="G117:I118" si="10">G118</f>
        <v>1.3</v>
      </c>
      <c r="H117" s="114">
        <f t="shared" si="10"/>
        <v>1.3</v>
      </c>
      <c r="I117" s="114">
        <f t="shared" si="10"/>
        <v>1.3</v>
      </c>
    </row>
    <row r="118" spans="1:9" ht="67.5" customHeight="1" x14ac:dyDescent="0.25">
      <c r="A118" s="119" t="s">
        <v>67</v>
      </c>
      <c r="B118" s="113" t="s">
        <v>491</v>
      </c>
      <c r="C118" s="113" t="s">
        <v>55</v>
      </c>
      <c r="D118" s="113" t="s">
        <v>72</v>
      </c>
      <c r="E118" s="113" t="s">
        <v>108</v>
      </c>
      <c r="F118" s="113" t="s">
        <v>68</v>
      </c>
      <c r="G118" s="114">
        <f t="shared" si="10"/>
        <v>1.3</v>
      </c>
      <c r="H118" s="114">
        <f t="shared" si="10"/>
        <v>1.3</v>
      </c>
      <c r="I118" s="114">
        <f t="shared" si="10"/>
        <v>1.3</v>
      </c>
    </row>
    <row r="119" spans="1:9" ht="27" customHeight="1" x14ac:dyDescent="0.25">
      <c r="A119" s="119" t="s">
        <v>69</v>
      </c>
      <c r="B119" s="113" t="s">
        <v>491</v>
      </c>
      <c r="C119" s="113" t="s">
        <v>55</v>
      </c>
      <c r="D119" s="113" t="s">
        <v>72</v>
      </c>
      <c r="E119" s="113" t="s">
        <v>108</v>
      </c>
      <c r="F119" s="113" t="s">
        <v>70</v>
      </c>
      <c r="G119" s="114">
        <v>1.3</v>
      </c>
      <c r="H119" s="114">
        <v>1.3</v>
      </c>
      <c r="I119" s="114">
        <v>1.3</v>
      </c>
    </row>
    <row r="120" spans="1:9" ht="19.5" hidden="1" customHeight="1" x14ac:dyDescent="0.25">
      <c r="A120" s="119" t="s">
        <v>101</v>
      </c>
      <c r="B120" s="113" t="s">
        <v>491</v>
      </c>
      <c r="C120" s="113" t="s">
        <v>55</v>
      </c>
      <c r="D120" s="113" t="s">
        <v>102</v>
      </c>
      <c r="E120" s="113" t="s">
        <v>57</v>
      </c>
      <c r="F120" s="113" t="s">
        <v>58</v>
      </c>
      <c r="G120" s="114">
        <f>G121</f>
        <v>0</v>
      </c>
      <c r="H120" s="139">
        <v>0</v>
      </c>
      <c r="I120" s="139">
        <v>0</v>
      </c>
    </row>
    <row r="121" spans="1:9" ht="27" hidden="1" customHeight="1" x14ac:dyDescent="0.25">
      <c r="A121" s="119" t="s">
        <v>61</v>
      </c>
      <c r="B121" s="113" t="s">
        <v>491</v>
      </c>
      <c r="C121" s="113" t="s">
        <v>55</v>
      </c>
      <c r="D121" s="113" t="s">
        <v>102</v>
      </c>
      <c r="E121" s="113" t="s">
        <v>62</v>
      </c>
      <c r="F121" s="113" t="s">
        <v>58</v>
      </c>
      <c r="G121" s="114">
        <f>G122</f>
        <v>0</v>
      </c>
      <c r="H121" s="139">
        <v>0</v>
      </c>
      <c r="I121" s="139">
        <v>0</v>
      </c>
    </row>
    <row r="122" spans="1:9" ht="30" hidden="1" customHeight="1" x14ac:dyDescent="0.25">
      <c r="A122" s="119" t="s">
        <v>63</v>
      </c>
      <c r="B122" s="113" t="s">
        <v>491</v>
      </c>
      <c r="C122" s="113" t="s">
        <v>55</v>
      </c>
      <c r="D122" s="113" t="s">
        <v>102</v>
      </c>
      <c r="E122" s="113" t="s">
        <v>64</v>
      </c>
      <c r="F122" s="113" t="s">
        <v>58</v>
      </c>
      <c r="G122" s="114">
        <f>G123</f>
        <v>0</v>
      </c>
      <c r="H122" s="139">
        <v>0</v>
      </c>
      <c r="I122" s="139">
        <v>0</v>
      </c>
    </row>
    <row r="123" spans="1:9" ht="41.25" hidden="1" customHeight="1" x14ac:dyDescent="0.25">
      <c r="A123" s="119" t="s">
        <v>104</v>
      </c>
      <c r="B123" s="113" t="s">
        <v>491</v>
      </c>
      <c r="C123" s="113" t="s">
        <v>55</v>
      </c>
      <c r="D123" s="113" t="s">
        <v>102</v>
      </c>
      <c r="E123" s="113" t="s">
        <v>109</v>
      </c>
      <c r="F123" s="113" t="s">
        <v>58</v>
      </c>
      <c r="G123" s="114">
        <f>G124</f>
        <v>0</v>
      </c>
      <c r="H123" s="139">
        <v>0</v>
      </c>
      <c r="I123" s="139">
        <v>0</v>
      </c>
    </row>
    <row r="124" spans="1:9" ht="27" hidden="1" customHeight="1" x14ac:dyDescent="0.25">
      <c r="A124" s="119" t="s">
        <v>77</v>
      </c>
      <c r="B124" s="113" t="s">
        <v>491</v>
      </c>
      <c r="C124" s="113" t="s">
        <v>55</v>
      </c>
      <c r="D124" s="113" t="s">
        <v>102</v>
      </c>
      <c r="E124" s="113" t="s">
        <v>109</v>
      </c>
      <c r="F124" s="113" t="s">
        <v>78</v>
      </c>
      <c r="G124" s="114">
        <f>G125</f>
        <v>0</v>
      </c>
      <c r="H124" s="139">
        <v>0</v>
      </c>
      <c r="I124" s="139">
        <v>0</v>
      </c>
    </row>
    <row r="125" spans="1:9" ht="27" hidden="1" customHeight="1" x14ac:dyDescent="0.25">
      <c r="A125" s="119" t="s">
        <v>79</v>
      </c>
      <c r="B125" s="113" t="s">
        <v>491</v>
      </c>
      <c r="C125" s="113" t="s">
        <v>55</v>
      </c>
      <c r="D125" s="113" t="s">
        <v>102</v>
      </c>
      <c r="E125" s="113" t="s">
        <v>109</v>
      </c>
      <c r="F125" s="113" t="s">
        <v>80</v>
      </c>
      <c r="G125" s="114"/>
      <c r="H125" s="139">
        <v>0</v>
      </c>
      <c r="I125" s="139">
        <v>0</v>
      </c>
    </row>
    <row r="126" spans="1:9" ht="27" hidden="1" customHeight="1" x14ac:dyDescent="0.25">
      <c r="A126" s="119" t="s">
        <v>114</v>
      </c>
      <c r="B126" s="113" t="s">
        <v>491</v>
      </c>
      <c r="C126" s="113" t="s">
        <v>55</v>
      </c>
      <c r="D126" s="113" t="s">
        <v>115</v>
      </c>
      <c r="E126" s="113" t="s">
        <v>57</v>
      </c>
      <c r="F126" s="113" t="s">
        <v>58</v>
      </c>
      <c r="G126" s="114">
        <f>G127</f>
        <v>0</v>
      </c>
      <c r="H126" s="130"/>
      <c r="I126" s="130"/>
    </row>
    <row r="127" spans="1:9" ht="27" hidden="1" customHeight="1" x14ac:dyDescent="0.25">
      <c r="A127" s="119" t="s">
        <v>116</v>
      </c>
      <c r="B127" s="113" t="s">
        <v>491</v>
      </c>
      <c r="C127" s="113" t="s">
        <v>55</v>
      </c>
      <c r="D127" s="113" t="s">
        <v>115</v>
      </c>
      <c r="E127" s="113" t="s">
        <v>117</v>
      </c>
      <c r="F127" s="113" t="s">
        <v>58</v>
      </c>
      <c r="G127" s="114">
        <f>G128</f>
        <v>0</v>
      </c>
      <c r="H127" s="130"/>
      <c r="I127" s="130"/>
    </row>
    <row r="128" spans="1:9" ht="27" hidden="1" customHeight="1" x14ac:dyDescent="0.25">
      <c r="A128" s="119" t="s">
        <v>118</v>
      </c>
      <c r="B128" s="113" t="s">
        <v>491</v>
      </c>
      <c r="C128" s="113" t="s">
        <v>55</v>
      </c>
      <c r="D128" s="113" t="s">
        <v>115</v>
      </c>
      <c r="E128" s="113" t="s">
        <v>119</v>
      </c>
      <c r="F128" s="113" t="s">
        <v>58</v>
      </c>
      <c r="G128" s="114">
        <f>G129</f>
        <v>0</v>
      </c>
      <c r="H128" s="130"/>
      <c r="I128" s="130"/>
    </row>
    <row r="129" spans="1:10" ht="27" hidden="1" customHeight="1" x14ac:dyDescent="0.25">
      <c r="A129" s="119" t="s">
        <v>77</v>
      </c>
      <c r="B129" s="113" t="s">
        <v>491</v>
      </c>
      <c r="C129" s="113" t="s">
        <v>55</v>
      </c>
      <c r="D129" s="113" t="s">
        <v>115</v>
      </c>
      <c r="E129" s="113" t="s">
        <v>119</v>
      </c>
      <c r="F129" s="113" t="s">
        <v>78</v>
      </c>
      <c r="G129" s="114">
        <f>G130</f>
        <v>0</v>
      </c>
      <c r="H129" s="130"/>
      <c r="I129" s="130"/>
    </row>
    <row r="130" spans="1:10" ht="27" hidden="1" customHeight="1" x14ac:dyDescent="0.25">
      <c r="A130" s="119" t="s">
        <v>79</v>
      </c>
      <c r="B130" s="113" t="s">
        <v>491</v>
      </c>
      <c r="C130" s="113" t="s">
        <v>55</v>
      </c>
      <c r="D130" s="113" t="s">
        <v>115</v>
      </c>
      <c r="E130" s="113" t="s">
        <v>119</v>
      </c>
      <c r="F130" s="113" t="s">
        <v>80</v>
      </c>
      <c r="G130" s="114">
        <v>0</v>
      </c>
      <c r="H130" s="130"/>
      <c r="I130" s="130"/>
    </row>
    <row r="131" spans="1:10" s="32" customFormat="1" ht="15" x14ac:dyDescent="0.25">
      <c r="A131" s="119" t="s">
        <v>130</v>
      </c>
      <c r="B131" s="113" t="s">
        <v>491</v>
      </c>
      <c r="C131" s="113" t="s">
        <v>55</v>
      </c>
      <c r="D131" s="113" t="s">
        <v>131</v>
      </c>
      <c r="E131" s="113" t="s">
        <v>57</v>
      </c>
      <c r="F131" s="113" t="s">
        <v>58</v>
      </c>
      <c r="G131" s="114">
        <f>G142+G169+G195+G215+G189+G132+G211+G137+G179</f>
        <v>8012</v>
      </c>
      <c r="H131" s="114">
        <f t="shared" ref="H131:I131" si="11">H142+H169+H195+H215+H189+H132+H211+H137+H179</f>
        <v>6854.0000000000009</v>
      </c>
      <c r="I131" s="114">
        <f t="shared" si="11"/>
        <v>6322.3</v>
      </c>
    </row>
    <row r="132" spans="1:10" s="32" customFormat="1" ht="26.25" hidden="1" x14ac:dyDescent="0.25">
      <c r="A132" s="119" t="s">
        <v>132</v>
      </c>
      <c r="B132" s="113" t="s">
        <v>491</v>
      </c>
      <c r="C132" s="113" t="s">
        <v>55</v>
      </c>
      <c r="D132" s="113" t="s">
        <v>131</v>
      </c>
      <c r="E132" s="113" t="s">
        <v>133</v>
      </c>
      <c r="F132" s="113" t="s">
        <v>58</v>
      </c>
      <c r="G132" s="114">
        <f>G133</f>
        <v>0</v>
      </c>
      <c r="H132" s="130"/>
      <c r="I132" s="130"/>
    </row>
    <row r="133" spans="1:10" s="32" customFormat="1" ht="26.25" hidden="1" x14ac:dyDescent="0.25">
      <c r="A133" s="119" t="s">
        <v>134</v>
      </c>
      <c r="B133" s="113" t="s">
        <v>491</v>
      </c>
      <c r="C133" s="113" t="s">
        <v>55</v>
      </c>
      <c r="D133" s="113" t="s">
        <v>131</v>
      </c>
      <c r="E133" s="113" t="s">
        <v>135</v>
      </c>
      <c r="F133" s="113" t="s">
        <v>58</v>
      </c>
      <c r="G133" s="114">
        <f>G134</f>
        <v>0</v>
      </c>
      <c r="H133" s="130"/>
      <c r="I133" s="130"/>
    </row>
    <row r="134" spans="1:10" s="32" customFormat="1" ht="15" hidden="1" x14ac:dyDescent="0.25">
      <c r="A134" s="119" t="s">
        <v>136</v>
      </c>
      <c r="B134" s="113" t="s">
        <v>491</v>
      </c>
      <c r="C134" s="113" t="s">
        <v>55</v>
      </c>
      <c r="D134" s="113" t="s">
        <v>131</v>
      </c>
      <c r="E134" s="113" t="s">
        <v>137</v>
      </c>
      <c r="F134" s="113" t="s">
        <v>58</v>
      </c>
      <c r="G134" s="114">
        <f>G135</f>
        <v>0</v>
      </c>
      <c r="H134" s="130"/>
      <c r="I134" s="130"/>
    </row>
    <row r="135" spans="1:10" s="32" customFormat="1" ht="26.25" hidden="1" x14ac:dyDescent="0.25">
      <c r="A135" s="119" t="s">
        <v>77</v>
      </c>
      <c r="B135" s="113" t="s">
        <v>491</v>
      </c>
      <c r="C135" s="113" t="s">
        <v>55</v>
      </c>
      <c r="D135" s="113" t="s">
        <v>131</v>
      </c>
      <c r="E135" s="113" t="s">
        <v>137</v>
      </c>
      <c r="F135" s="113" t="s">
        <v>78</v>
      </c>
      <c r="G135" s="114">
        <f>G136</f>
        <v>0</v>
      </c>
      <c r="H135" s="130"/>
      <c r="I135" s="130"/>
    </row>
    <row r="136" spans="1:10" s="32" customFormat="1" ht="26.25" hidden="1" x14ac:dyDescent="0.25">
      <c r="A136" s="119" t="s">
        <v>79</v>
      </c>
      <c r="B136" s="113" t="s">
        <v>491</v>
      </c>
      <c r="C136" s="113" t="s">
        <v>55</v>
      </c>
      <c r="D136" s="113" t="s">
        <v>131</v>
      </c>
      <c r="E136" s="113" t="s">
        <v>137</v>
      </c>
      <c r="F136" s="113" t="s">
        <v>80</v>
      </c>
      <c r="G136" s="114">
        <v>0</v>
      </c>
      <c r="H136" s="130"/>
      <c r="I136" s="130"/>
    </row>
    <row r="137" spans="1:10" s="32" customFormat="1" ht="26.25" hidden="1" x14ac:dyDescent="0.25">
      <c r="A137" s="119" t="s">
        <v>132</v>
      </c>
      <c r="B137" s="113" t="s">
        <v>491</v>
      </c>
      <c r="C137" s="113" t="s">
        <v>55</v>
      </c>
      <c r="D137" s="113" t="s">
        <v>131</v>
      </c>
      <c r="E137" s="113" t="s">
        <v>133</v>
      </c>
      <c r="F137" s="113" t="s">
        <v>58</v>
      </c>
      <c r="G137" s="114">
        <f>G138</f>
        <v>0</v>
      </c>
      <c r="H137" s="114">
        <f t="shared" ref="H137:I140" si="12">H138</f>
        <v>0</v>
      </c>
      <c r="I137" s="114">
        <f t="shared" si="12"/>
        <v>0</v>
      </c>
    </row>
    <row r="138" spans="1:10" s="32" customFormat="1" ht="26.25" hidden="1" x14ac:dyDescent="0.25">
      <c r="A138" s="119" t="s">
        <v>134</v>
      </c>
      <c r="B138" s="113" t="s">
        <v>491</v>
      </c>
      <c r="C138" s="113" t="s">
        <v>55</v>
      </c>
      <c r="D138" s="113" t="s">
        <v>131</v>
      </c>
      <c r="E138" s="113" t="s">
        <v>135</v>
      </c>
      <c r="F138" s="113" t="s">
        <v>58</v>
      </c>
      <c r="G138" s="114">
        <f>G139</f>
        <v>0</v>
      </c>
      <c r="H138" s="114">
        <f t="shared" si="12"/>
        <v>0</v>
      </c>
      <c r="I138" s="114">
        <f t="shared" si="12"/>
        <v>0</v>
      </c>
    </row>
    <row r="139" spans="1:10" s="32" customFormat="1" ht="15" hidden="1" x14ac:dyDescent="0.25">
      <c r="A139" s="119" t="s">
        <v>136</v>
      </c>
      <c r="B139" s="113" t="s">
        <v>491</v>
      </c>
      <c r="C139" s="113" t="s">
        <v>55</v>
      </c>
      <c r="D139" s="113" t="s">
        <v>131</v>
      </c>
      <c r="E139" s="113" t="s">
        <v>137</v>
      </c>
      <c r="F139" s="113" t="s">
        <v>58</v>
      </c>
      <c r="G139" s="114">
        <f>G140</f>
        <v>0</v>
      </c>
      <c r="H139" s="114">
        <f t="shared" si="12"/>
        <v>0</v>
      </c>
      <c r="I139" s="114">
        <f t="shared" si="12"/>
        <v>0</v>
      </c>
    </row>
    <row r="140" spans="1:10" s="32" customFormat="1" ht="26.25" hidden="1" x14ac:dyDescent="0.25">
      <c r="A140" s="119" t="s">
        <v>77</v>
      </c>
      <c r="B140" s="113" t="s">
        <v>491</v>
      </c>
      <c r="C140" s="113" t="s">
        <v>55</v>
      </c>
      <c r="D140" s="113" t="s">
        <v>131</v>
      </c>
      <c r="E140" s="113" t="s">
        <v>137</v>
      </c>
      <c r="F140" s="113" t="s">
        <v>78</v>
      </c>
      <c r="G140" s="114">
        <f>G141</f>
        <v>0</v>
      </c>
      <c r="H140" s="114">
        <f t="shared" si="12"/>
        <v>0</v>
      </c>
      <c r="I140" s="114">
        <f t="shared" si="12"/>
        <v>0</v>
      </c>
    </row>
    <row r="141" spans="1:10" s="32" customFormat="1" ht="26.25" hidden="1" x14ac:dyDescent="0.25">
      <c r="A141" s="119" t="s">
        <v>79</v>
      </c>
      <c r="B141" s="113" t="s">
        <v>491</v>
      </c>
      <c r="C141" s="113" t="s">
        <v>55</v>
      </c>
      <c r="D141" s="113" t="s">
        <v>131</v>
      </c>
      <c r="E141" s="113" t="s">
        <v>137</v>
      </c>
      <c r="F141" s="113" t="s">
        <v>80</v>
      </c>
      <c r="G141" s="114"/>
      <c r="H141" s="139">
        <v>0</v>
      </c>
      <c r="I141" s="139">
        <v>0</v>
      </c>
    </row>
    <row r="142" spans="1:10" s="32" customFormat="1" ht="44.25" customHeight="1" x14ac:dyDescent="0.25">
      <c r="A142" s="119" t="s">
        <v>719</v>
      </c>
      <c r="B142" s="113" t="s">
        <v>491</v>
      </c>
      <c r="C142" s="113" t="s">
        <v>55</v>
      </c>
      <c r="D142" s="113" t="s">
        <v>131</v>
      </c>
      <c r="E142" s="113" t="s">
        <v>138</v>
      </c>
      <c r="F142" s="113" t="s">
        <v>58</v>
      </c>
      <c r="G142" s="114">
        <f>G143+G157+G161+G165</f>
        <v>613.69999999999993</v>
      </c>
      <c r="H142" s="114">
        <f>H143+H157+H161+H165</f>
        <v>608.20000000000005</v>
      </c>
      <c r="I142" s="114">
        <f>I143+I157+I161+I165</f>
        <v>358.4</v>
      </c>
      <c r="J142" s="110"/>
    </row>
    <row r="143" spans="1:10" s="32" customFormat="1" ht="27.75" customHeight="1" x14ac:dyDescent="0.25">
      <c r="A143" s="119" t="s">
        <v>139</v>
      </c>
      <c r="B143" s="113" t="s">
        <v>491</v>
      </c>
      <c r="C143" s="113" t="s">
        <v>55</v>
      </c>
      <c r="D143" s="113" t="s">
        <v>131</v>
      </c>
      <c r="E143" s="113" t="s">
        <v>140</v>
      </c>
      <c r="F143" s="113" t="s">
        <v>58</v>
      </c>
      <c r="G143" s="114">
        <f>G144</f>
        <v>30</v>
      </c>
      <c r="H143" s="114">
        <f>H144</f>
        <v>30</v>
      </c>
      <c r="I143" s="114">
        <f>I144</f>
        <v>30</v>
      </c>
    </row>
    <row r="144" spans="1:10" s="32" customFormat="1" ht="15.75" customHeight="1" x14ac:dyDescent="0.25">
      <c r="A144" s="119" t="s">
        <v>136</v>
      </c>
      <c r="B144" s="113" t="s">
        <v>491</v>
      </c>
      <c r="C144" s="113" t="s">
        <v>55</v>
      </c>
      <c r="D144" s="113" t="s">
        <v>131</v>
      </c>
      <c r="E144" s="113" t="s">
        <v>141</v>
      </c>
      <c r="F144" s="113" t="s">
        <v>58</v>
      </c>
      <c r="G144" s="114">
        <f>G147</f>
        <v>30</v>
      </c>
      <c r="H144" s="114">
        <f>H147</f>
        <v>30</v>
      </c>
      <c r="I144" s="114">
        <f>I147</f>
        <v>30</v>
      </c>
    </row>
    <row r="145" spans="1:9" s="32" customFormat="1" ht="27" hidden="1" customHeight="1" x14ac:dyDescent="0.25">
      <c r="A145" s="119" t="s">
        <v>77</v>
      </c>
      <c r="B145" s="113" t="s">
        <v>491</v>
      </c>
      <c r="C145" s="113" t="s">
        <v>55</v>
      </c>
      <c r="D145" s="113" t="s">
        <v>131</v>
      </c>
      <c r="E145" s="113" t="s">
        <v>141</v>
      </c>
      <c r="F145" s="113" t="s">
        <v>78</v>
      </c>
      <c r="G145" s="114">
        <f>G146</f>
        <v>0</v>
      </c>
      <c r="H145" s="114">
        <f>H146</f>
        <v>0</v>
      </c>
      <c r="I145" s="114">
        <f>I146</f>
        <v>0</v>
      </c>
    </row>
    <row r="146" spans="1:9" s="32" customFormat="1" ht="27.75" hidden="1" customHeight="1" x14ac:dyDescent="0.25">
      <c r="A146" s="119" t="s">
        <v>79</v>
      </c>
      <c r="B146" s="113" t="s">
        <v>491</v>
      </c>
      <c r="C146" s="113" t="s">
        <v>55</v>
      </c>
      <c r="D146" s="113" t="s">
        <v>131</v>
      </c>
      <c r="E146" s="113" t="s">
        <v>141</v>
      </c>
      <c r="F146" s="113" t="s">
        <v>80</v>
      </c>
      <c r="G146" s="114">
        <v>0</v>
      </c>
      <c r="H146" s="114">
        <v>0</v>
      </c>
      <c r="I146" s="114">
        <v>0</v>
      </c>
    </row>
    <row r="147" spans="1:9" s="32" customFormat="1" ht="17.25" customHeight="1" x14ac:dyDescent="0.25">
      <c r="A147" s="119" t="s">
        <v>81</v>
      </c>
      <c r="B147" s="113" t="s">
        <v>491</v>
      </c>
      <c r="C147" s="113" t="s">
        <v>55</v>
      </c>
      <c r="D147" s="113" t="s">
        <v>131</v>
      </c>
      <c r="E147" s="113" t="s">
        <v>141</v>
      </c>
      <c r="F147" s="113" t="s">
        <v>82</v>
      </c>
      <c r="G147" s="114">
        <f>G148</f>
        <v>30</v>
      </c>
      <c r="H147" s="114">
        <f>H148</f>
        <v>30</v>
      </c>
      <c r="I147" s="114">
        <f>I148</f>
        <v>30</v>
      </c>
    </row>
    <row r="148" spans="1:9" s="32" customFormat="1" ht="18" customHeight="1" x14ac:dyDescent="0.25">
      <c r="A148" s="126" t="s">
        <v>83</v>
      </c>
      <c r="B148" s="113" t="s">
        <v>491</v>
      </c>
      <c r="C148" s="113" t="s">
        <v>55</v>
      </c>
      <c r="D148" s="113" t="s">
        <v>131</v>
      </c>
      <c r="E148" s="113" t="s">
        <v>141</v>
      </c>
      <c r="F148" s="113" t="s">
        <v>84</v>
      </c>
      <c r="G148" s="114">
        <v>30</v>
      </c>
      <c r="H148" s="114">
        <v>30</v>
      </c>
      <c r="I148" s="114">
        <v>30</v>
      </c>
    </row>
    <row r="149" spans="1:9" s="32" customFormat="1" ht="81" hidden="1" customHeight="1" x14ac:dyDescent="0.25">
      <c r="A149" s="119" t="s">
        <v>142</v>
      </c>
      <c r="B149" s="113" t="s">
        <v>491</v>
      </c>
      <c r="C149" s="113" t="s">
        <v>55</v>
      </c>
      <c r="D149" s="113" t="s">
        <v>131</v>
      </c>
      <c r="E149" s="113" t="s">
        <v>143</v>
      </c>
      <c r="F149" s="113" t="s">
        <v>58</v>
      </c>
      <c r="G149" s="114">
        <f>G150</f>
        <v>0</v>
      </c>
      <c r="H149" s="130"/>
      <c r="I149" s="130"/>
    </row>
    <row r="150" spans="1:9" s="32" customFormat="1" ht="15.75" hidden="1" customHeight="1" x14ac:dyDescent="0.25">
      <c r="A150" s="119" t="s">
        <v>136</v>
      </c>
      <c r="B150" s="113" t="s">
        <v>491</v>
      </c>
      <c r="C150" s="113" t="s">
        <v>55</v>
      </c>
      <c r="D150" s="113" t="s">
        <v>131</v>
      </c>
      <c r="E150" s="113" t="s">
        <v>144</v>
      </c>
      <c r="F150" s="113" t="s">
        <v>58</v>
      </c>
      <c r="G150" s="114">
        <f>G151</f>
        <v>0</v>
      </c>
      <c r="H150" s="130"/>
      <c r="I150" s="130"/>
    </row>
    <row r="151" spans="1:9" s="32" customFormat="1" ht="25.5" hidden="1" customHeight="1" x14ac:dyDescent="0.25">
      <c r="A151" s="119" t="s">
        <v>77</v>
      </c>
      <c r="B151" s="113" t="s">
        <v>491</v>
      </c>
      <c r="C151" s="113" t="s">
        <v>55</v>
      </c>
      <c r="D151" s="113" t="s">
        <v>131</v>
      </c>
      <c r="E151" s="113" t="s">
        <v>144</v>
      </c>
      <c r="F151" s="113" t="s">
        <v>78</v>
      </c>
      <c r="G151" s="114">
        <f>G152</f>
        <v>0</v>
      </c>
      <c r="H151" s="130"/>
      <c r="I151" s="130"/>
    </row>
    <row r="152" spans="1:9" s="32" customFormat="1" ht="27" hidden="1" customHeight="1" x14ac:dyDescent="0.25">
      <c r="A152" s="119" t="s">
        <v>79</v>
      </c>
      <c r="B152" s="113" t="s">
        <v>491</v>
      </c>
      <c r="C152" s="113" t="s">
        <v>55</v>
      </c>
      <c r="D152" s="113" t="s">
        <v>131</v>
      </c>
      <c r="E152" s="113" t="s">
        <v>144</v>
      </c>
      <c r="F152" s="113" t="s">
        <v>80</v>
      </c>
      <c r="G152" s="114">
        <v>0</v>
      </c>
      <c r="H152" s="130"/>
      <c r="I152" s="130"/>
    </row>
    <row r="153" spans="1:9" s="32" customFormat="1" ht="27" hidden="1" customHeight="1" x14ac:dyDescent="0.25">
      <c r="A153" s="119"/>
      <c r="B153" s="113"/>
      <c r="C153" s="113"/>
      <c r="D153" s="113"/>
      <c r="E153" s="113"/>
      <c r="F153" s="113"/>
      <c r="G153" s="114"/>
      <c r="H153" s="130"/>
      <c r="I153" s="130"/>
    </row>
    <row r="154" spans="1:9" s="32" customFormat="1" ht="27" hidden="1" customHeight="1" x14ac:dyDescent="0.25">
      <c r="A154" s="119"/>
      <c r="B154" s="113"/>
      <c r="C154" s="113"/>
      <c r="D154" s="113"/>
      <c r="E154" s="113"/>
      <c r="F154" s="113"/>
      <c r="G154" s="114"/>
      <c r="H154" s="130"/>
      <c r="I154" s="130"/>
    </row>
    <row r="155" spans="1:9" s="32" customFormat="1" ht="27" hidden="1" customHeight="1" x14ac:dyDescent="0.25">
      <c r="A155" s="119"/>
      <c r="B155" s="113"/>
      <c r="C155" s="113"/>
      <c r="D155" s="113"/>
      <c r="E155" s="113"/>
      <c r="F155" s="113"/>
      <c r="G155" s="114"/>
      <c r="H155" s="130"/>
      <c r="I155" s="130"/>
    </row>
    <row r="156" spans="1:9" s="32" customFormat="1" ht="27" hidden="1" customHeight="1" x14ac:dyDescent="0.25">
      <c r="A156" s="119"/>
      <c r="B156" s="113"/>
      <c r="C156" s="113"/>
      <c r="D156" s="113"/>
      <c r="E156" s="113"/>
      <c r="F156" s="113"/>
      <c r="G156" s="114"/>
      <c r="H156" s="130"/>
      <c r="I156" s="130"/>
    </row>
    <row r="157" spans="1:9" s="32" customFormat="1" ht="78" hidden="1" customHeight="1" x14ac:dyDescent="0.25">
      <c r="A157" s="128" t="s">
        <v>145</v>
      </c>
      <c r="B157" s="113" t="s">
        <v>491</v>
      </c>
      <c r="C157" s="113" t="s">
        <v>55</v>
      </c>
      <c r="D157" s="113" t="s">
        <v>131</v>
      </c>
      <c r="E157" s="113" t="s">
        <v>146</v>
      </c>
      <c r="F157" s="113" t="s">
        <v>58</v>
      </c>
      <c r="G157" s="114">
        <f>G158</f>
        <v>0</v>
      </c>
      <c r="H157" s="114">
        <f t="shared" ref="H157:I159" si="13">H158</f>
        <v>0</v>
      </c>
      <c r="I157" s="114">
        <f t="shared" si="13"/>
        <v>0</v>
      </c>
    </row>
    <row r="158" spans="1:9" s="32" customFormat="1" ht="18.75" hidden="1" customHeight="1" x14ac:dyDescent="0.25">
      <c r="A158" s="119" t="s">
        <v>136</v>
      </c>
      <c r="B158" s="113" t="s">
        <v>491</v>
      </c>
      <c r="C158" s="113" t="s">
        <v>55</v>
      </c>
      <c r="D158" s="113" t="s">
        <v>131</v>
      </c>
      <c r="E158" s="113" t="s">
        <v>147</v>
      </c>
      <c r="F158" s="113" t="s">
        <v>58</v>
      </c>
      <c r="G158" s="114">
        <f>G159</f>
        <v>0</v>
      </c>
      <c r="H158" s="114">
        <f t="shared" si="13"/>
        <v>0</v>
      </c>
      <c r="I158" s="114">
        <f t="shared" si="13"/>
        <v>0</v>
      </c>
    </row>
    <row r="159" spans="1:9" s="32" customFormat="1" ht="27" hidden="1" customHeight="1" x14ac:dyDescent="0.25">
      <c r="A159" s="119" t="s">
        <v>77</v>
      </c>
      <c r="B159" s="113" t="s">
        <v>491</v>
      </c>
      <c r="C159" s="113" t="s">
        <v>55</v>
      </c>
      <c r="D159" s="113" t="s">
        <v>131</v>
      </c>
      <c r="E159" s="113" t="s">
        <v>147</v>
      </c>
      <c r="F159" s="113" t="s">
        <v>78</v>
      </c>
      <c r="G159" s="114">
        <f>G160</f>
        <v>0</v>
      </c>
      <c r="H159" s="114">
        <f t="shared" si="13"/>
        <v>0</v>
      </c>
      <c r="I159" s="114">
        <f t="shared" si="13"/>
        <v>0</v>
      </c>
    </row>
    <row r="160" spans="1:9" s="32" customFormat="1" ht="27" hidden="1" customHeight="1" x14ac:dyDescent="0.25">
      <c r="A160" s="119" t="s">
        <v>79</v>
      </c>
      <c r="B160" s="113" t="s">
        <v>491</v>
      </c>
      <c r="C160" s="113" t="s">
        <v>55</v>
      </c>
      <c r="D160" s="113" t="s">
        <v>131</v>
      </c>
      <c r="E160" s="113" t="s">
        <v>147</v>
      </c>
      <c r="F160" s="113" t="s">
        <v>80</v>
      </c>
      <c r="G160" s="114"/>
      <c r="H160" s="114"/>
      <c r="I160" s="114"/>
    </row>
    <row r="161" spans="1:9" s="32" customFormat="1" ht="44.25" customHeight="1" x14ac:dyDescent="0.25">
      <c r="A161" s="119" t="s">
        <v>148</v>
      </c>
      <c r="B161" s="113" t="s">
        <v>491</v>
      </c>
      <c r="C161" s="113" t="s">
        <v>55</v>
      </c>
      <c r="D161" s="113" t="s">
        <v>131</v>
      </c>
      <c r="E161" s="113" t="s">
        <v>149</v>
      </c>
      <c r="F161" s="113" t="s">
        <v>58</v>
      </c>
      <c r="G161" s="114">
        <f>G162</f>
        <v>16.899999999999999</v>
      </c>
      <c r="H161" s="114">
        <f t="shared" ref="H161:I163" si="14">H162</f>
        <v>0</v>
      </c>
      <c r="I161" s="114">
        <f t="shared" si="14"/>
        <v>0</v>
      </c>
    </row>
    <row r="162" spans="1:9" s="32" customFormat="1" ht="17.25" customHeight="1" x14ac:dyDescent="0.25">
      <c r="A162" s="119" t="s">
        <v>136</v>
      </c>
      <c r="B162" s="113" t="s">
        <v>491</v>
      </c>
      <c r="C162" s="113" t="s">
        <v>55</v>
      </c>
      <c r="D162" s="113" t="s">
        <v>131</v>
      </c>
      <c r="E162" s="113" t="s">
        <v>150</v>
      </c>
      <c r="F162" s="113" t="s">
        <v>58</v>
      </c>
      <c r="G162" s="114">
        <f>G163</f>
        <v>16.899999999999999</v>
      </c>
      <c r="H162" s="114">
        <f t="shared" si="14"/>
        <v>0</v>
      </c>
      <c r="I162" s="114">
        <f t="shared" si="14"/>
        <v>0</v>
      </c>
    </row>
    <row r="163" spans="1:9" s="32" customFormat="1" ht="27" customHeight="1" x14ac:dyDescent="0.25">
      <c r="A163" s="119" t="s">
        <v>77</v>
      </c>
      <c r="B163" s="113" t="s">
        <v>491</v>
      </c>
      <c r="C163" s="113" t="s">
        <v>55</v>
      </c>
      <c r="D163" s="113" t="s">
        <v>131</v>
      </c>
      <c r="E163" s="113" t="s">
        <v>150</v>
      </c>
      <c r="F163" s="113" t="s">
        <v>78</v>
      </c>
      <c r="G163" s="114">
        <f>G164</f>
        <v>16.899999999999999</v>
      </c>
      <c r="H163" s="114">
        <f t="shared" si="14"/>
        <v>0</v>
      </c>
      <c r="I163" s="114">
        <f t="shared" si="14"/>
        <v>0</v>
      </c>
    </row>
    <row r="164" spans="1:9" s="32" customFormat="1" ht="27" customHeight="1" x14ac:dyDescent="0.25">
      <c r="A164" s="119" t="s">
        <v>79</v>
      </c>
      <c r="B164" s="113" t="s">
        <v>491</v>
      </c>
      <c r="C164" s="113" t="s">
        <v>55</v>
      </c>
      <c r="D164" s="113" t="s">
        <v>131</v>
      </c>
      <c r="E164" s="113" t="s">
        <v>150</v>
      </c>
      <c r="F164" s="113" t="s">
        <v>80</v>
      </c>
      <c r="G164" s="114">
        <v>16.899999999999999</v>
      </c>
      <c r="H164" s="114">
        <v>0</v>
      </c>
      <c r="I164" s="114">
        <v>0</v>
      </c>
    </row>
    <row r="165" spans="1:9" s="32" customFormat="1" ht="57" customHeight="1" x14ac:dyDescent="0.25">
      <c r="A165" s="119" t="s">
        <v>151</v>
      </c>
      <c r="B165" s="113" t="s">
        <v>491</v>
      </c>
      <c r="C165" s="113" t="s">
        <v>55</v>
      </c>
      <c r="D165" s="113" t="s">
        <v>131</v>
      </c>
      <c r="E165" s="113" t="s">
        <v>152</v>
      </c>
      <c r="F165" s="113" t="s">
        <v>58</v>
      </c>
      <c r="G165" s="114">
        <f>G166</f>
        <v>566.79999999999995</v>
      </c>
      <c r="H165" s="114">
        <f t="shared" ref="H165:I167" si="15">H166</f>
        <v>578.20000000000005</v>
      </c>
      <c r="I165" s="114">
        <f t="shared" si="15"/>
        <v>328.4</v>
      </c>
    </row>
    <row r="166" spans="1:9" s="32" customFormat="1" ht="18.75" customHeight="1" x14ac:dyDescent="0.25">
      <c r="A166" s="119" t="s">
        <v>136</v>
      </c>
      <c r="B166" s="113" t="s">
        <v>491</v>
      </c>
      <c r="C166" s="113" t="s">
        <v>55</v>
      </c>
      <c r="D166" s="113" t="s">
        <v>131</v>
      </c>
      <c r="E166" s="113" t="s">
        <v>153</v>
      </c>
      <c r="F166" s="113" t="s">
        <v>58</v>
      </c>
      <c r="G166" s="114">
        <f>G167</f>
        <v>566.79999999999995</v>
      </c>
      <c r="H166" s="114">
        <f t="shared" si="15"/>
        <v>578.20000000000005</v>
      </c>
      <c r="I166" s="114">
        <f t="shared" si="15"/>
        <v>328.4</v>
      </c>
    </row>
    <row r="167" spans="1:9" s="32" customFormat="1" ht="27" customHeight="1" x14ac:dyDescent="0.25">
      <c r="A167" s="119" t="s">
        <v>77</v>
      </c>
      <c r="B167" s="113" t="s">
        <v>491</v>
      </c>
      <c r="C167" s="113" t="s">
        <v>55</v>
      </c>
      <c r="D167" s="113" t="s">
        <v>131</v>
      </c>
      <c r="E167" s="113" t="s">
        <v>153</v>
      </c>
      <c r="F167" s="113" t="s">
        <v>78</v>
      </c>
      <c r="G167" s="114">
        <f>G168</f>
        <v>566.79999999999995</v>
      </c>
      <c r="H167" s="114">
        <f t="shared" si="15"/>
        <v>578.20000000000005</v>
      </c>
      <c r="I167" s="114">
        <f t="shared" si="15"/>
        <v>328.4</v>
      </c>
    </row>
    <row r="168" spans="1:9" s="32" customFormat="1" ht="27" customHeight="1" x14ac:dyDescent="0.25">
      <c r="A168" s="119" t="s">
        <v>79</v>
      </c>
      <c r="B168" s="113" t="s">
        <v>491</v>
      </c>
      <c r="C168" s="113" t="s">
        <v>55</v>
      </c>
      <c r="D168" s="113" t="s">
        <v>131</v>
      </c>
      <c r="E168" s="113" t="s">
        <v>153</v>
      </c>
      <c r="F168" s="113" t="s">
        <v>80</v>
      </c>
      <c r="G168" s="114">
        <v>566.79999999999995</v>
      </c>
      <c r="H168" s="114">
        <v>578.20000000000005</v>
      </c>
      <c r="I168" s="114">
        <v>328.4</v>
      </c>
    </row>
    <row r="169" spans="1:9" s="32" customFormat="1" ht="56.25" customHeight="1" x14ac:dyDescent="0.25">
      <c r="A169" s="119" t="s">
        <v>728</v>
      </c>
      <c r="B169" s="113" t="s">
        <v>491</v>
      </c>
      <c r="C169" s="113" t="s">
        <v>55</v>
      </c>
      <c r="D169" s="113" t="s">
        <v>131</v>
      </c>
      <c r="E169" s="113" t="s">
        <v>155</v>
      </c>
      <c r="F169" s="113" t="s">
        <v>58</v>
      </c>
      <c r="G169" s="114">
        <f>G170</f>
        <v>206</v>
      </c>
      <c r="H169" s="114">
        <f t="shared" ref="H169:I172" si="16">H170</f>
        <v>206</v>
      </c>
      <c r="I169" s="114">
        <f t="shared" si="16"/>
        <v>206</v>
      </c>
    </row>
    <row r="170" spans="1:9" s="32" customFormat="1" ht="26.25" x14ac:dyDescent="0.25">
      <c r="A170" s="119" t="s">
        <v>156</v>
      </c>
      <c r="B170" s="113" t="s">
        <v>491</v>
      </c>
      <c r="C170" s="113" t="s">
        <v>55</v>
      </c>
      <c r="D170" s="113" t="s">
        <v>131</v>
      </c>
      <c r="E170" s="113" t="s">
        <v>157</v>
      </c>
      <c r="F170" s="113" t="s">
        <v>58</v>
      </c>
      <c r="G170" s="114">
        <f>G171</f>
        <v>206</v>
      </c>
      <c r="H170" s="114">
        <f t="shared" si="16"/>
        <v>206</v>
      </c>
      <c r="I170" s="114">
        <f t="shared" si="16"/>
        <v>206</v>
      </c>
    </row>
    <row r="171" spans="1:9" s="32" customFormat="1" ht="15" x14ac:dyDescent="0.25">
      <c r="A171" s="119" t="s">
        <v>136</v>
      </c>
      <c r="B171" s="113" t="s">
        <v>491</v>
      </c>
      <c r="C171" s="113" t="s">
        <v>55</v>
      </c>
      <c r="D171" s="113" t="s">
        <v>131</v>
      </c>
      <c r="E171" s="113" t="s">
        <v>158</v>
      </c>
      <c r="F171" s="113" t="s">
        <v>58</v>
      </c>
      <c r="G171" s="114">
        <f>G172</f>
        <v>206</v>
      </c>
      <c r="H171" s="114">
        <f t="shared" si="16"/>
        <v>206</v>
      </c>
      <c r="I171" s="114">
        <f t="shared" si="16"/>
        <v>206</v>
      </c>
    </row>
    <row r="172" spans="1:9" s="32" customFormat="1" ht="26.25" x14ac:dyDescent="0.25">
      <c r="A172" s="119" t="s">
        <v>77</v>
      </c>
      <c r="B172" s="113" t="s">
        <v>491</v>
      </c>
      <c r="C172" s="113" t="s">
        <v>55</v>
      </c>
      <c r="D172" s="113" t="s">
        <v>131</v>
      </c>
      <c r="E172" s="113" t="s">
        <v>158</v>
      </c>
      <c r="F172" s="113" t="s">
        <v>78</v>
      </c>
      <c r="G172" s="114">
        <f>G173</f>
        <v>206</v>
      </c>
      <c r="H172" s="114">
        <f t="shared" si="16"/>
        <v>206</v>
      </c>
      <c r="I172" s="114">
        <f t="shared" si="16"/>
        <v>206</v>
      </c>
    </row>
    <row r="173" spans="1:9" s="32" customFormat="1" ht="26.25" x14ac:dyDescent="0.25">
      <c r="A173" s="119" t="s">
        <v>79</v>
      </c>
      <c r="B173" s="113" t="s">
        <v>491</v>
      </c>
      <c r="C173" s="113" t="s">
        <v>55</v>
      </c>
      <c r="D173" s="113" t="s">
        <v>131</v>
      </c>
      <c r="E173" s="113" t="s">
        <v>158</v>
      </c>
      <c r="F173" s="113" t="s">
        <v>80</v>
      </c>
      <c r="G173" s="114">
        <v>206</v>
      </c>
      <c r="H173" s="114">
        <v>206</v>
      </c>
      <c r="I173" s="114">
        <v>206</v>
      </c>
    </row>
    <row r="174" spans="1:9" s="32" customFormat="1" ht="26.25" hidden="1" x14ac:dyDescent="0.25">
      <c r="A174" s="119" t="s">
        <v>61</v>
      </c>
      <c r="B174" s="113" t="s">
        <v>491</v>
      </c>
      <c r="C174" s="113" t="s">
        <v>55</v>
      </c>
      <c r="D174" s="113" t="s">
        <v>131</v>
      </c>
      <c r="E174" s="113" t="s">
        <v>493</v>
      </c>
      <c r="F174" s="113" t="s">
        <v>58</v>
      </c>
      <c r="G174" s="114">
        <f>G175</f>
        <v>0</v>
      </c>
      <c r="H174" s="130"/>
      <c r="I174" s="130"/>
    </row>
    <row r="175" spans="1:9" s="32" customFormat="1" ht="13.5" hidden="1" customHeight="1" x14ac:dyDescent="0.25">
      <c r="A175" s="119" t="s">
        <v>63</v>
      </c>
      <c r="B175" s="113" t="s">
        <v>491</v>
      </c>
      <c r="C175" s="113" t="s">
        <v>55</v>
      </c>
      <c r="D175" s="113" t="s">
        <v>131</v>
      </c>
      <c r="E175" s="113" t="s">
        <v>494</v>
      </c>
      <c r="F175" s="113" t="s">
        <v>58</v>
      </c>
      <c r="G175" s="114">
        <f>G176</f>
        <v>0</v>
      </c>
      <c r="H175" s="130"/>
      <c r="I175" s="130"/>
    </row>
    <row r="176" spans="1:9" s="32" customFormat="1" ht="39" hidden="1" x14ac:dyDescent="0.25">
      <c r="A176" s="119" t="s">
        <v>495</v>
      </c>
      <c r="B176" s="113" t="s">
        <v>491</v>
      </c>
      <c r="C176" s="113" t="s">
        <v>55</v>
      </c>
      <c r="D176" s="113" t="s">
        <v>131</v>
      </c>
      <c r="E176" s="113" t="s">
        <v>496</v>
      </c>
      <c r="F176" s="113" t="s">
        <v>58</v>
      </c>
      <c r="G176" s="114">
        <f>G177</f>
        <v>0</v>
      </c>
      <c r="H176" s="130"/>
      <c r="I176" s="130"/>
    </row>
    <row r="177" spans="1:9" s="32" customFormat="1" ht="15" hidden="1" x14ac:dyDescent="0.25">
      <c r="A177" s="119" t="s">
        <v>81</v>
      </c>
      <c r="B177" s="113" t="s">
        <v>491</v>
      </c>
      <c r="C177" s="113" t="s">
        <v>55</v>
      </c>
      <c r="D177" s="113" t="s">
        <v>131</v>
      </c>
      <c r="E177" s="113" t="s">
        <v>496</v>
      </c>
      <c r="F177" s="113" t="s">
        <v>82</v>
      </c>
      <c r="G177" s="114">
        <f>G178</f>
        <v>0</v>
      </c>
      <c r="H177" s="130"/>
      <c r="I177" s="130"/>
    </row>
    <row r="178" spans="1:9" s="32" customFormat="1" ht="15" hidden="1" x14ac:dyDescent="0.25">
      <c r="A178" s="126" t="s">
        <v>83</v>
      </c>
      <c r="B178" s="113" t="s">
        <v>491</v>
      </c>
      <c r="C178" s="113" t="s">
        <v>55</v>
      </c>
      <c r="D178" s="113" t="s">
        <v>131</v>
      </c>
      <c r="E178" s="113" t="s">
        <v>496</v>
      </c>
      <c r="F178" s="113" t="s">
        <v>84</v>
      </c>
      <c r="G178" s="114">
        <v>0</v>
      </c>
      <c r="H178" s="130"/>
      <c r="I178" s="130"/>
    </row>
    <row r="179" spans="1:9" s="32" customFormat="1" ht="54" customHeight="1" x14ac:dyDescent="0.25">
      <c r="A179" s="119" t="s">
        <v>650</v>
      </c>
      <c r="B179" s="113" t="s">
        <v>491</v>
      </c>
      <c r="C179" s="113" t="s">
        <v>55</v>
      </c>
      <c r="D179" s="113" t="s">
        <v>131</v>
      </c>
      <c r="E179" s="113" t="s">
        <v>651</v>
      </c>
      <c r="F179" s="113" t="s">
        <v>58</v>
      </c>
      <c r="G179" s="114">
        <f>G180</f>
        <v>2</v>
      </c>
      <c r="H179" s="114">
        <f t="shared" ref="H179:I182" si="17">H180</f>
        <v>0</v>
      </c>
      <c r="I179" s="114">
        <f t="shared" si="17"/>
        <v>0</v>
      </c>
    </row>
    <row r="180" spans="1:9" s="32" customFormat="1" ht="26.25" x14ac:dyDescent="0.25">
      <c r="A180" s="119" t="s">
        <v>652</v>
      </c>
      <c r="B180" s="113" t="s">
        <v>491</v>
      </c>
      <c r="C180" s="113" t="s">
        <v>55</v>
      </c>
      <c r="D180" s="113" t="s">
        <v>131</v>
      </c>
      <c r="E180" s="113" t="s">
        <v>653</v>
      </c>
      <c r="F180" s="113" t="s">
        <v>58</v>
      </c>
      <c r="G180" s="114">
        <f>G181+G186</f>
        <v>2</v>
      </c>
      <c r="H180" s="114">
        <f t="shared" si="17"/>
        <v>0</v>
      </c>
      <c r="I180" s="114">
        <f t="shared" si="17"/>
        <v>0</v>
      </c>
    </row>
    <row r="181" spans="1:9" s="32" customFormat="1" ht="15" x14ac:dyDescent="0.25">
      <c r="A181" s="119" t="s">
        <v>136</v>
      </c>
      <c r="B181" s="113" t="s">
        <v>491</v>
      </c>
      <c r="C181" s="113" t="s">
        <v>55</v>
      </c>
      <c r="D181" s="113" t="s">
        <v>131</v>
      </c>
      <c r="E181" s="113" t="s">
        <v>654</v>
      </c>
      <c r="F181" s="113" t="s">
        <v>58</v>
      </c>
      <c r="G181" s="114">
        <f>G182+G184</f>
        <v>2</v>
      </c>
      <c r="H181" s="114">
        <f t="shared" si="17"/>
        <v>0</v>
      </c>
      <c r="I181" s="114">
        <f t="shared" si="17"/>
        <v>0</v>
      </c>
    </row>
    <row r="182" spans="1:9" s="32" customFormat="1" ht="26.25" hidden="1" x14ac:dyDescent="0.25">
      <c r="A182" s="119" t="s">
        <v>77</v>
      </c>
      <c r="B182" s="113" t="s">
        <v>491</v>
      </c>
      <c r="C182" s="113" t="s">
        <v>55</v>
      </c>
      <c r="D182" s="113" t="s">
        <v>131</v>
      </c>
      <c r="E182" s="113" t="s">
        <v>654</v>
      </c>
      <c r="F182" s="113" t="s">
        <v>78</v>
      </c>
      <c r="G182" s="114">
        <f>G183</f>
        <v>0</v>
      </c>
      <c r="H182" s="114">
        <f t="shared" si="17"/>
        <v>0</v>
      </c>
      <c r="I182" s="114">
        <f t="shared" si="17"/>
        <v>0</v>
      </c>
    </row>
    <row r="183" spans="1:9" s="32" customFormat="1" ht="26.25" hidden="1" x14ac:dyDescent="0.25">
      <c r="A183" s="119" t="s">
        <v>79</v>
      </c>
      <c r="B183" s="113" t="s">
        <v>491</v>
      </c>
      <c r="C183" s="113" t="s">
        <v>55</v>
      </c>
      <c r="D183" s="113" t="s">
        <v>131</v>
      </c>
      <c r="E183" s="113" t="s">
        <v>654</v>
      </c>
      <c r="F183" s="113" t="s">
        <v>80</v>
      </c>
      <c r="G183" s="114"/>
      <c r="H183" s="139">
        <v>0</v>
      </c>
      <c r="I183" s="139">
        <v>0</v>
      </c>
    </row>
    <row r="184" spans="1:9" s="32" customFormat="1" ht="17.25" customHeight="1" x14ac:dyDescent="0.25">
      <c r="A184" s="119" t="s">
        <v>81</v>
      </c>
      <c r="B184" s="113" t="s">
        <v>491</v>
      </c>
      <c r="C184" s="113" t="s">
        <v>55</v>
      </c>
      <c r="D184" s="113" t="s">
        <v>131</v>
      </c>
      <c r="E184" s="113" t="s">
        <v>654</v>
      </c>
      <c r="F184" s="113" t="s">
        <v>82</v>
      </c>
      <c r="G184" s="114">
        <f>G185</f>
        <v>2</v>
      </c>
      <c r="H184" s="139">
        <v>0</v>
      </c>
      <c r="I184" s="139">
        <v>0</v>
      </c>
    </row>
    <row r="185" spans="1:9" s="32" customFormat="1" ht="17.25" customHeight="1" x14ac:dyDescent="0.25">
      <c r="A185" s="119" t="s">
        <v>83</v>
      </c>
      <c r="B185" s="113" t="s">
        <v>491</v>
      </c>
      <c r="C185" s="113" t="s">
        <v>55</v>
      </c>
      <c r="D185" s="113" t="s">
        <v>131</v>
      </c>
      <c r="E185" s="113" t="s">
        <v>654</v>
      </c>
      <c r="F185" s="113" t="s">
        <v>84</v>
      </c>
      <c r="G185" s="114">
        <v>2</v>
      </c>
      <c r="H185" s="139">
        <v>0</v>
      </c>
      <c r="I185" s="139">
        <v>0</v>
      </c>
    </row>
    <row r="186" spans="1:9" s="32" customFormat="1" ht="41.25" hidden="1" customHeight="1" x14ac:dyDescent="0.25">
      <c r="A186" s="119" t="s">
        <v>655</v>
      </c>
      <c r="B186" s="113" t="s">
        <v>491</v>
      </c>
      <c r="C186" s="113" t="s">
        <v>55</v>
      </c>
      <c r="D186" s="113" t="s">
        <v>131</v>
      </c>
      <c r="E186" s="113" t="s">
        <v>656</v>
      </c>
      <c r="F186" s="113" t="s">
        <v>58</v>
      </c>
      <c r="G186" s="114">
        <f>G187</f>
        <v>0</v>
      </c>
      <c r="H186" s="139">
        <v>0</v>
      </c>
      <c r="I186" s="139">
        <v>0</v>
      </c>
    </row>
    <row r="187" spans="1:9" s="32" customFormat="1" ht="30" hidden="1" customHeight="1" x14ac:dyDescent="0.25">
      <c r="A187" s="119" t="s">
        <v>77</v>
      </c>
      <c r="B187" s="113" t="s">
        <v>491</v>
      </c>
      <c r="C187" s="113" t="s">
        <v>55</v>
      </c>
      <c r="D187" s="113" t="s">
        <v>131</v>
      </c>
      <c r="E187" s="113" t="s">
        <v>656</v>
      </c>
      <c r="F187" s="113" t="s">
        <v>78</v>
      </c>
      <c r="G187" s="114">
        <f>G188</f>
        <v>0</v>
      </c>
      <c r="H187" s="139">
        <v>0</v>
      </c>
      <c r="I187" s="139">
        <v>0</v>
      </c>
    </row>
    <row r="188" spans="1:9" s="32" customFormat="1" ht="31.5" hidden="1" customHeight="1" x14ac:dyDescent="0.25">
      <c r="A188" s="119" t="s">
        <v>79</v>
      </c>
      <c r="B188" s="113" t="s">
        <v>491</v>
      </c>
      <c r="C188" s="113" t="s">
        <v>55</v>
      </c>
      <c r="D188" s="113" t="s">
        <v>131</v>
      </c>
      <c r="E188" s="113" t="s">
        <v>656</v>
      </c>
      <c r="F188" s="113" t="s">
        <v>80</v>
      </c>
      <c r="G188" s="114"/>
      <c r="H188" s="139">
        <v>0</v>
      </c>
      <c r="I188" s="139">
        <v>0</v>
      </c>
    </row>
    <row r="189" spans="1:9" s="32" customFormat="1" ht="54.75" customHeight="1" x14ac:dyDescent="0.25">
      <c r="A189" s="119" t="s">
        <v>724</v>
      </c>
      <c r="B189" s="113" t="s">
        <v>491</v>
      </c>
      <c r="C189" s="113" t="s">
        <v>55</v>
      </c>
      <c r="D189" s="113" t="s">
        <v>131</v>
      </c>
      <c r="E189" s="113" t="s">
        <v>160</v>
      </c>
      <c r="F189" s="113" t="s">
        <v>58</v>
      </c>
      <c r="G189" s="114">
        <f>G190</f>
        <v>87.6</v>
      </c>
      <c r="H189" s="114">
        <f t="shared" ref="H189:I193" si="18">H190</f>
        <v>87.6</v>
      </c>
      <c r="I189" s="114">
        <f t="shared" si="18"/>
        <v>87.6</v>
      </c>
    </row>
    <row r="190" spans="1:9" s="32" customFormat="1" ht="45" customHeight="1" x14ac:dyDescent="0.25">
      <c r="A190" s="119" t="s">
        <v>161</v>
      </c>
      <c r="B190" s="113" t="s">
        <v>491</v>
      </c>
      <c r="C190" s="113" t="s">
        <v>55</v>
      </c>
      <c r="D190" s="113" t="s">
        <v>131</v>
      </c>
      <c r="E190" s="113" t="s">
        <v>162</v>
      </c>
      <c r="F190" s="113" t="s">
        <v>58</v>
      </c>
      <c r="G190" s="114">
        <f>G191</f>
        <v>87.6</v>
      </c>
      <c r="H190" s="114">
        <f t="shared" si="18"/>
        <v>87.6</v>
      </c>
      <c r="I190" s="114">
        <f t="shared" si="18"/>
        <v>87.6</v>
      </c>
    </row>
    <row r="191" spans="1:9" s="32" customFormat="1" ht="45" customHeight="1" x14ac:dyDescent="0.25">
      <c r="A191" s="119" t="s">
        <v>163</v>
      </c>
      <c r="B191" s="113" t="s">
        <v>491</v>
      </c>
      <c r="C191" s="113" t="s">
        <v>55</v>
      </c>
      <c r="D191" s="113" t="s">
        <v>131</v>
      </c>
      <c r="E191" s="113" t="s">
        <v>164</v>
      </c>
      <c r="F191" s="113" t="s">
        <v>58</v>
      </c>
      <c r="G191" s="114">
        <f>G192</f>
        <v>87.6</v>
      </c>
      <c r="H191" s="114">
        <f t="shared" si="18"/>
        <v>87.6</v>
      </c>
      <c r="I191" s="114">
        <f t="shared" si="18"/>
        <v>87.6</v>
      </c>
    </row>
    <row r="192" spans="1:9" s="32" customFormat="1" ht="20.25" customHeight="1" x14ac:dyDescent="0.25">
      <c r="A192" s="119" t="s">
        <v>136</v>
      </c>
      <c r="B192" s="113" t="s">
        <v>491</v>
      </c>
      <c r="C192" s="113" t="s">
        <v>55</v>
      </c>
      <c r="D192" s="113" t="s">
        <v>131</v>
      </c>
      <c r="E192" s="113" t="s">
        <v>165</v>
      </c>
      <c r="F192" s="113" t="s">
        <v>58</v>
      </c>
      <c r="G192" s="114">
        <f>G193</f>
        <v>87.6</v>
      </c>
      <c r="H192" s="114">
        <f t="shared" si="18"/>
        <v>87.6</v>
      </c>
      <c r="I192" s="114">
        <f t="shared" si="18"/>
        <v>87.6</v>
      </c>
    </row>
    <row r="193" spans="1:9" s="32" customFormat="1" ht="31.5" customHeight="1" x14ac:dyDescent="0.25">
      <c r="A193" s="119" t="s">
        <v>77</v>
      </c>
      <c r="B193" s="113" t="s">
        <v>491</v>
      </c>
      <c r="C193" s="113" t="s">
        <v>55</v>
      </c>
      <c r="D193" s="113" t="s">
        <v>131</v>
      </c>
      <c r="E193" s="113" t="s">
        <v>165</v>
      </c>
      <c r="F193" s="113" t="s">
        <v>78</v>
      </c>
      <c r="G193" s="114">
        <f>G194</f>
        <v>87.6</v>
      </c>
      <c r="H193" s="114">
        <f t="shared" si="18"/>
        <v>87.6</v>
      </c>
      <c r="I193" s="114">
        <f t="shared" si="18"/>
        <v>87.6</v>
      </c>
    </row>
    <row r="194" spans="1:9" s="32" customFormat="1" ht="26.25" x14ac:dyDescent="0.25">
      <c r="A194" s="119" t="s">
        <v>79</v>
      </c>
      <c r="B194" s="113" t="s">
        <v>491</v>
      </c>
      <c r="C194" s="113" t="s">
        <v>55</v>
      </c>
      <c r="D194" s="113" t="s">
        <v>131</v>
      </c>
      <c r="E194" s="113" t="s">
        <v>165</v>
      </c>
      <c r="F194" s="113" t="s">
        <v>80</v>
      </c>
      <c r="G194" s="114">
        <v>87.6</v>
      </c>
      <c r="H194" s="114">
        <v>87.6</v>
      </c>
      <c r="I194" s="114">
        <v>87.6</v>
      </c>
    </row>
    <row r="195" spans="1:9" s="32" customFormat="1" ht="39" x14ac:dyDescent="0.25">
      <c r="A195" s="119" t="s">
        <v>722</v>
      </c>
      <c r="B195" s="113" t="s">
        <v>491</v>
      </c>
      <c r="C195" s="113" t="s">
        <v>55</v>
      </c>
      <c r="D195" s="113" t="s">
        <v>131</v>
      </c>
      <c r="E195" s="113" t="s">
        <v>166</v>
      </c>
      <c r="F195" s="113" t="s">
        <v>58</v>
      </c>
      <c r="G195" s="114">
        <f>G196+G207+G203</f>
        <v>1458.9</v>
      </c>
      <c r="H195" s="114">
        <f t="shared" ref="H195:I195" si="19">H196+H207+H203</f>
        <v>1098.9000000000001</v>
      </c>
      <c r="I195" s="114">
        <f t="shared" si="19"/>
        <v>1098.9000000000001</v>
      </c>
    </row>
    <row r="196" spans="1:9" s="32" customFormat="1" ht="39" hidden="1" x14ac:dyDescent="0.25">
      <c r="A196" s="119" t="s">
        <v>167</v>
      </c>
      <c r="B196" s="113" t="s">
        <v>491</v>
      </c>
      <c r="C196" s="113" t="s">
        <v>55</v>
      </c>
      <c r="D196" s="113" t="s">
        <v>131</v>
      </c>
      <c r="E196" s="113" t="s">
        <v>168</v>
      </c>
      <c r="F196" s="113" t="s">
        <v>58</v>
      </c>
      <c r="G196" s="114">
        <f>G197</f>
        <v>0</v>
      </c>
      <c r="H196" s="114">
        <f t="shared" ref="H196:I198" si="20">H197</f>
        <v>0</v>
      </c>
      <c r="I196" s="114">
        <f t="shared" si="20"/>
        <v>0</v>
      </c>
    </row>
    <row r="197" spans="1:9" s="32" customFormat="1" ht="15" hidden="1" x14ac:dyDescent="0.25">
      <c r="A197" s="119" t="s">
        <v>136</v>
      </c>
      <c r="B197" s="113" t="s">
        <v>491</v>
      </c>
      <c r="C197" s="113" t="s">
        <v>55</v>
      </c>
      <c r="D197" s="113" t="s">
        <v>131</v>
      </c>
      <c r="E197" s="113" t="s">
        <v>169</v>
      </c>
      <c r="F197" s="113" t="s">
        <v>58</v>
      </c>
      <c r="G197" s="114">
        <f>G198</f>
        <v>0</v>
      </c>
      <c r="H197" s="114">
        <f t="shared" si="20"/>
        <v>0</v>
      </c>
      <c r="I197" s="114">
        <f t="shared" si="20"/>
        <v>0</v>
      </c>
    </row>
    <row r="198" spans="1:9" s="32" customFormat="1" ht="26.25" hidden="1" x14ac:dyDescent="0.25">
      <c r="A198" s="119" t="s">
        <v>77</v>
      </c>
      <c r="B198" s="113" t="s">
        <v>491</v>
      </c>
      <c r="C198" s="113" t="s">
        <v>55</v>
      </c>
      <c r="D198" s="113" t="s">
        <v>131</v>
      </c>
      <c r="E198" s="113" t="s">
        <v>169</v>
      </c>
      <c r="F198" s="113" t="s">
        <v>78</v>
      </c>
      <c r="G198" s="114">
        <f>G199</f>
        <v>0</v>
      </c>
      <c r="H198" s="114">
        <f t="shared" si="20"/>
        <v>0</v>
      </c>
      <c r="I198" s="114">
        <f t="shared" si="20"/>
        <v>0</v>
      </c>
    </row>
    <row r="199" spans="1:9" s="32" customFormat="1" ht="26.25" hidden="1" x14ac:dyDescent="0.25">
      <c r="A199" s="119" t="s">
        <v>79</v>
      </c>
      <c r="B199" s="113" t="s">
        <v>491</v>
      </c>
      <c r="C199" s="113" t="s">
        <v>55</v>
      </c>
      <c r="D199" s="113" t="s">
        <v>131</v>
      </c>
      <c r="E199" s="113" t="s">
        <v>169</v>
      </c>
      <c r="F199" s="113" t="s">
        <v>80</v>
      </c>
      <c r="G199" s="114">
        <v>0</v>
      </c>
      <c r="H199" s="114">
        <v>0</v>
      </c>
      <c r="I199" s="114">
        <v>0</v>
      </c>
    </row>
    <row r="200" spans="1:9" s="32" customFormat="1" ht="15" hidden="1" x14ac:dyDescent="0.25">
      <c r="A200" s="119" t="s">
        <v>122</v>
      </c>
      <c r="B200" s="113" t="s">
        <v>491</v>
      </c>
      <c r="C200" s="113" t="s">
        <v>55</v>
      </c>
      <c r="D200" s="113" t="s">
        <v>131</v>
      </c>
      <c r="E200" s="113" t="s">
        <v>170</v>
      </c>
      <c r="F200" s="113" t="s">
        <v>58</v>
      </c>
      <c r="G200" s="114">
        <f t="shared" ref="G200:I201" si="21">G201</f>
        <v>0</v>
      </c>
      <c r="H200" s="114">
        <f t="shared" si="21"/>
        <v>0</v>
      </c>
      <c r="I200" s="114">
        <f t="shared" si="21"/>
        <v>0</v>
      </c>
    </row>
    <row r="201" spans="1:9" s="32" customFormat="1" ht="15" hidden="1" x14ac:dyDescent="0.25">
      <c r="A201" s="119" t="s">
        <v>171</v>
      </c>
      <c r="B201" s="113" t="s">
        <v>491</v>
      </c>
      <c r="C201" s="113" t="s">
        <v>55</v>
      </c>
      <c r="D201" s="113" t="s">
        <v>131</v>
      </c>
      <c r="E201" s="113" t="s">
        <v>172</v>
      </c>
      <c r="F201" s="113" t="s">
        <v>58</v>
      </c>
      <c r="G201" s="114">
        <f t="shared" si="21"/>
        <v>0</v>
      </c>
      <c r="H201" s="114">
        <f t="shared" si="21"/>
        <v>0</v>
      </c>
      <c r="I201" s="114">
        <f t="shared" si="21"/>
        <v>0</v>
      </c>
    </row>
    <row r="202" spans="1:9" s="32" customFormat="1" ht="15" hidden="1" x14ac:dyDescent="0.25">
      <c r="A202" s="119" t="s">
        <v>173</v>
      </c>
      <c r="B202" s="113" t="s">
        <v>491</v>
      </c>
      <c r="C202" s="113" t="s">
        <v>55</v>
      </c>
      <c r="D202" s="113" t="s">
        <v>131</v>
      </c>
      <c r="E202" s="113" t="s">
        <v>172</v>
      </c>
      <c r="F202" s="113" t="s">
        <v>174</v>
      </c>
      <c r="G202" s="114">
        <v>0</v>
      </c>
      <c r="H202" s="114">
        <v>0</v>
      </c>
      <c r="I202" s="114">
        <v>0</v>
      </c>
    </row>
    <row r="203" spans="1:9" s="32" customFormat="1" ht="39" x14ac:dyDescent="0.25">
      <c r="A203" s="119" t="s">
        <v>167</v>
      </c>
      <c r="B203" s="113" t="s">
        <v>491</v>
      </c>
      <c r="C203" s="113" t="s">
        <v>55</v>
      </c>
      <c r="D203" s="113" t="s">
        <v>131</v>
      </c>
      <c r="E203" s="113" t="s">
        <v>168</v>
      </c>
      <c r="F203" s="113" t="s">
        <v>58</v>
      </c>
      <c r="G203" s="114">
        <f>G204</f>
        <v>360</v>
      </c>
      <c r="H203" s="114">
        <f t="shared" ref="H203:I205" si="22">H204</f>
        <v>0</v>
      </c>
      <c r="I203" s="114">
        <f t="shared" si="22"/>
        <v>0</v>
      </c>
    </row>
    <row r="204" spans="1:9" s="32" customFormat="1" ht="15" x14ac:dyDescent="0.25">
      <c r="A204" s="119" t="s">
        <v>136</v>
      </c>
      <c r="B204" s="113" t="s">
        <v>491</v>
      </c>
      <c r="C204" s="113" t="s">
        <v>55</v>
      </c>
      <c r="D204" s="113" t="s">
        <v>131</v>
      </c>
      <c r="E204" s="113" t="s">
        <v>169</v>
      </c>
      <c r="F204" s="113" t="s">
        <v>58</v>
      </c>
      <c r="G204" s="114">
        <f>G205</f>
        <v>360</v>
      </c>
      <c r="H204" s="114">
        <f t="shared" si="22"/>
        <v>0</v>
      </c>
      <c r="I204" s="114">
        <f t="shared" si="22"/>
        <v>0</v>
      </c>
    </row>
    <row r="205" spans="1:9" s="32" customFormat="1" ht="26.25" x14ac:dyDescent="0.25">
      <c r="A205" s="119" t="s">
        <v>77</v>
      </c>
      <c r="B205" s="113" t="s">
        <v>491</v>
      </c>
      <c r="C205" s="113" t="s">
        <v>55</v>
      </c>
      <c r="D205" s="113" t="s">
        <v>131</v>
      </c>
      <c r="E205" s="113" t="s">
        <v>169</v>
      </c>
      <c r="F205" s="113" t="s">
        <v>78</v>
      </c>
      <c r="G205" s="114">
        <f>G206</f>
        <v>360</v>
      </c>
      <c r="H205" s="114">
        <f t="shared" si="22"/>
        <v>0</v>
      </c>
      <c r="I205" s="114">
        <f t="shared" si="22"/>
        <v>0</v>
      </c>
    </row>
    <row r="206" spans="1:9" s="32" customFormat="1" ht="26.25" x14ac:dyDescent="0.25">
      <c r="A206" s="119" t="s">
        <v>79</v>
      </c>
      <c r="B206" s="113" t="s">
        <v>491</v>
      </c>
      <c r="C206" s="113" t="s">
        <v>55</v>
      </c>
      <c r="D206" s="113" t="s">
        <v>131</v>
      </c>
      <c r="E206" s="113" t="s">
        <v>169</v>
      </c>
      <c r="F206" s="113" t="s">
        <v>80</v>
      </c>
      <c r="G206" s="114">
        <v>360</v>
      </c>
      <c r="H206" s="114">
        <v>0</v>
      </c>
      <c r="I206" s="114">
        <v>0</v>
      </c>
    </row>
    <row r="207" spans="1:9" s="32" customFormat="1" ht="15" x14ac:dyDescent="0.25">
      <c r="A207" s="119" t="s">
        <v>175</v>
      </c>
      <c r="B207" s="113" t="s">
        <v>491</v>
      </c>
      <c r="C207" s="113" t="s">
        <v>55</v>
      </c>
      <c r="D207" s="113" t="s">
        <v>131</v>
      </c>
      <c r="E207" s="113" t="s">
        <v>176</v>
      </c>
      <c r="F207" s="113" t="s">
        <v>58</v>
      </c>
      <c r="G207" s="114">
        <f>G208</f>
        <v>1098.9000000000001</v>
      </c>
      <c r="H207" s="114">
        <f t="shared" ref="H207:I209" si="23">H208</f>
        <v>1098.9000000000001</v>
      </c>
      <c r="I207" s="114">
        <f t="shared" si="23"/>
        <v>1098.9000000000001</v>
      </c>
    </row>
    <row r="208" spans="1:9" s="32" customFormat="1" ht="15" x14ac:dyDescent="0.25">
      <c r="A208" s="119" t="s">
        <v>136</v>
      </c>
      <c r="B208" s="113" t="s">
        <v>491</v>
      </c>
      <c r="C208" s="113" t="s">
        <v>55</v>
      </c>
      <c r="D208" s="113" t="s">
        <v>131</v>
      </c>
      <c r="E208" s="113" t="s">
        <v>177</v>
      </c>
      <c r="F208" s="113" t="s">
        <v>58</v>
      </c>
      <c r="G208" s="114">
        <f>G209</f>
        <v>1098.9000000000001</v>
      </c>
      <c r="H208" s="114">
        <f t="shared" si="23"/>
        <v>1098.9000000000001</v>
      </c>
      <c r="I208" s="114">
        <f t="shared" si="23"/>
        <v>1098.9000000000001</v>
      </c>
    </row>
    <row r="209" spans="1:9" s="32" customFormat="1" ht="29.25" customHeight="1" x14ac:dyDescent="0.25">
      <c r="A209" s="119" t="s">
        <v>77</v>
      </c>
      <c r="B209" s="113" t="s">
        <v>491</v>
      </c>
      <c r="C209" s="113" t="s">
        <v>55</v>
      </c>
      <c r="D209" s="113" t="s">
        <v>131</v>
      </c>
      <c r="E209" s="113" t="s">
        <v>177</v>
      </c>
      <c r="F209" s="113" t="s">
        <v>78</v>
      </c>
      <c r="G209" s="114">
        <f>G210</f>
        <v>1098.9000000000001</v>
      </c>
      <c r="H209" s="114">
        <f t="shared" si="23"/>
        <v>1098.9000000000001</v>
      </c>
      <c r="I209" s="114">
        <f t="shared" si="23"/>
        <v>1098.9000000000001</v>
      </c>
    </row>
    <row r="210" spans="1:9" s="32" customFormat="1" ht="30" customHeight="1" x14ac:dyDescent="0.25">
      <c r="A210" s="119" t="s">
        <v>79</v>
      </c>
      <c r="B210" s="113" t="s">
        <v>491</v>
      </c>
      <c r="C210" s="113" t="s">
        <v>55</v>
      </c>
      <c r="D210" s="113" t="s">
        <v>131</v>
      </c>
      <c r="E210" s="113" t="s">
        <v>177</v>
      </c>
      <c r="F210" s="113" t="s">
        <v>80</v>
      </c>
      <c r="G210" s="114">
        <f>845.9+253</f>
        <v>1098.9000000000001</v>
      </c>
      <c r="H210" s="114">
        <v>1098.9000000000001</v>
      </c>
      <c r="I210" s="114">
        <v>1098.9000000000001</v>
      </c>
    </row>
    <row r="211" spans="1:9" s="32" customFormat="1" ht="51.75" hidden="1" x14ac:dyDescent="0.25">
      <c r="A211" s="119" t="s">
        <v>178</v>
      </c>
      <c r="B211" s="113" t="s">
        <v>491</v>
      </c>
      <c r="C211" s="113" t="s">
        <v>55</v>
      </c>
      <c r="D211" s="113" t="s">
        <v>131</v>
      </c>
      <c r="E211" s="113" t="s">
        <v>179</v>
      </c>
      <c r="F211" s="113" t="s">
        <v>58</v>
      </c>
      <c r="G211" s="114">
        <f>G212</f>
        <v>0</v>
      </c>
      <c r="H211" s="114">
        <f t="shared" ref="H211:I213" si="24">H212</f>
        <v>0</v>
      </c>
      <c r="I211" s="114">
        <f t="shared" si="24"/>
        <v>0</v>
      </c>
    </row>
    <row r="212" spans="1:9" s="32" customFormat="1" ht="15" hidden="1" x14ac:dyDescent="0.25">
      <c r="A212" s="119" t="s">
        <v>136</v>
      </c>
      <c r="B212" s="113" t="s">
        <v>491</v>
      </c>
      <c r="C212" s="113" t="s">
        <v>55</v>
      </c>
      <c r="D212" s="113" t="s">
        <v>131</v>
      </c>
      <c r="E212" s="113" t="s">
        <v>312</v>
      </c>
      <c r="F212" s="113" t="s">
        <v>58</v>
      </c>
      <c r="G212" s="114">
        <f>G213</f>
        <v>0</v>
      </c>
      <c r="H212" s="114">
        <f t="shared" si="24"/>
        <v>0</v>
      </c>
      <c r="I212" s="114">
        <f t="shared" si="24"/>
        <v>0</v>
      </c>
    </row>
    <row r="213" spans="1:9" s="32" customFormat="1" ht="26.25" hidden="1" x14ac:dyDescent="0.25">
      <c r="A213" s="119" t="s">
        <v>77</v>
      </c>
      <c r="B213" s="113" t="s">
        <v>491</v>
      </c>
      <c r="C213" s="113" t="s">
        <v>55</v>
      </c>
      <c r="D213" s="113" t="s">
        <v>131</v>
      </c>
      <c r="E213" s="113" t="s">
        <v>312</v>
      </c>
      <c r="F213" s="113" t="s">
        <v>182</v>
      </c>
      <c r="G213" s="114">
        <f>G214</f>
        <v>0</v>
      </c>
      <c r="H213" s="114">
        <f t="shared" si="24"/>
        <v>0</v>
      </c>
      <c r="I213" s="114">
        <f t="shared" si="24"/>
        <v>0</v>
      </c>
    </row>
    <row r="214" spans="1:9" s="32" customFormat="1" ht="26.25" hidden="1" x14ac:dyDescent="0.25">
      <c r="A214" s="119" t="s">
        <v>79</v>
      </c>
      <c r="B214" s="113" t="s">
        <v>491</v>
      </c>
      <c r="C214" s="113" t="s">
        <v>55</v>
      </c>
      <c r="D214" s="113" t="s">
        <v>131</v>
      </c>
      <c r="E214" s="113" t="s">
        <v>312</v>
      </c>
      <c r="F214" s="113" t="s">
        <v>184</v>
      </c>
      <c r="G214" s="114">
        <v>0</v>
      </c>
      <c r="H214" s="114">
        <v>0</v>
      </c>
      <c r="I214" s="114">
        <v>0</v>
      </c>
    </row>
    <row r="215" spans="1:9" s="32" customFormat="1" ht="30.75" customHeight="1" x14ac:dyDescent="0.25">
      <c r="A215" s="119" t="s">
        <v>188</v>
      </c>
      <c r="B215" s="113" t="s">
        <v>491</v>
      </c>
      <c r="C215" s="113" t="s">
        <v>55</v>
      </c>
      <c r="D215" s="113" t="s">
        <v>131</v>
      </c>
      <c r="E215" s="113" t="s">
        <v>189</v>
      </c>
      <c r="F215" s="113" t="s">
        <v>58</v>
      </c>
      <c r="G215" s="114">
        <f>G216+G219+G222+G228+G225</f>
        <v>5643.7999999999993</v>
      </c>
      <c r="H215" s="114">
        <f>H216+H219+H222+H228</f>
        <v>4853.3</v>
      </c>
      <c r="I215" s="114">
        <f t="shared" ref="I215" si="25">I216+I219+I222+I228</f>
        <v>4571.3999999999996</v>
      </c>
    </row>
    <row r="216" spans="1:9" s="32" customFormat="1" ht="54" customHeight="1" x14ac:dyDescent="0.25">
      <c r="A216" s="119" t="s">
        <v>190</v>
      </c>
      <c r="B216" s="113" t="s">
        <v>491</v>
      </c>
      <c r="C216" s="113" t="s">
        <v>55</v>
      </c>
      <c r="D216" s="113" t="s">
        <v>131</v>
      </c>
      <c r="E216" s="113" t="s">
        <v>191</v>
      </c>
      <c r="F216" s="113" t="s">
        <v>58</v>
      </c>
      <c r="G216" s="114">
        <f t="shared" ref="G216:I217" si="26">G217</f>
        <v>357.2</v>
      </c>
      <c r="H216" s="114">
        <f t="shared" si="26"/>
        <v>496</v>
      </c>
      <c r="I216" s="114">
        <f t="shared" si="26"/>
        <v>496</v>
      </c>
    </row>
    <row r="217" spans="1:9" s="32" customFormat="1" ht="15" x14ac:dyDescent="0.25">
      <c r="A217" s="119" t="s">
        <v>81</v>
      </c>
      <c r="B217" s="113" t="s">
        <v>491</v>
      </c>
      <c r="C217" s="113" t="s">
        <v>55</v>
      </c>
      <c r="D217" s="113" t="s">
        <v>131</v>
      </c>
      <c r="E217" s="113" t="s">
        <v>191</v>
      </c>
      <c r="F217" s="113" t="s">
        <v>82</v>
      </c>
      <c r="G217" s="114">
        <f t="shared" si="26"/>
        <v>357.2</v>
      </c>
      <c r="H217" s="114">
        <f t="shared" si="26"/>
        <v>496</v>
      </c>
      <c r="I217" s="114">
        <f t="shared" si="26"/>
        <v>496</v>
      </c>
    </row>
    <row r="218" spans="1:9" s="32" customFormat="1" ht="15" x14ac:dyDescent="0.25">
      <c r="A218" s="119" t="s">
        <v>83</v>
      </c>
      <c r="B218" s="113" t="s">
        <v>491</v>
      </c>
      <c r="C218" s="113" t="s">
        <v>55</v>
      </c>
      <c r="D218" s="113" t="s">
        <v>131</v>
      </c>
      <c r="E218" s="113" t="s">
        <v>191</v>
      </c>
      <c r="F218" s="113" t="s">
        <v>84</v>
      </c>
      <c r="G218" s="114">
        <v>357.2</v>
      </c>
      <c r="H218" s="114">
        <v>496</v>
      </c>
      <c r="I218" s="114">
        <v>496</v>
      </c>
    </row>
    <row r="219" spans="1:9" s="32" customFormat="1" ht="29.25" customHeight="1" x14ac:dyDescent="0.25">
      <c r="A219" s="119" t="s">
        <v>192</v>
      </c>
      <c r="B219" s="113" t="s">
        <v>491</v>
      </c>
      <c r="C219" s="113" t="s">
        <v>55</v>
      </c>
      <c r="D219" s="113" t="s">
        <v>131</v>
      </c>
      <c r="E219" s="113" t="s">
        <v>193</v>
      </c>
      <c r="F219" s="113" t="s">
        <v>58</v>
      </c>
      <c r="G219" s="114">
        <f>G220+G231</f>
        <v>5071.2999999999993</v>
      </c>
      <c r="H219" s="114">
        <f>H220+H231</f>
        <v>4357.3</v>
      </c>
      <c r="I219" s="114">
        <f>I220+I231</f>
        <v>4075.4</v>
      </c>
    </row>
    <row r="220" spans="1:9" s="32" customFormat="1" ht="68.25" customHeight="1" x14ac:dyDescent="0.25">
      <c r="A220" s="119" t="s">
        <v>67</v>
      </c>
      <c r="B220" s="113" t="s">
        <v>491</v>
      </c>
      <c r="C220" s="113" t="s">
        <v>55</v>
      </c>
      <c r="D220" s="113" t="s">
        <v>131</v>
      </c>
      <c r="E220" s="113" t="s">
        <v>193</v>
      </c>
      <c r="F220" s="113" t="s">
        <v>68</v>
      </c>
      <c r="G220" s="114">
        <f>G221</f>
        <v>2545.3999999999996</v>
      </c>
      <c r="H220" s="114">
        <f>H221</f>
        <v>2600</v>
      </c>
      <c r="I220" s="114">
        <f>I221</f>
        <v>2623</v>
      </c>
    </row>
    <row r="221" spans="1:9" s="32" customFormat="1" ht="18" customHeight="1" x14ac:dyDescent="0.25">
      <c r="A221" s="119" t="s">
        <v>194</v>
      </c>
      <c r="B221" s="113" t="s">
        <v>491</v>
      </c>
      <c r="C221" s="113" t="s">
        <v>55</v>
      </c>
      <c r="D221" s="113" t="s">
        <v>131</v>
      </c>
      <c r="E221" s="113" t="s">
        <v>193</v>
      </c>
      <c r="F221" s="113" t="s">
        <v>195</v>
      </c>
      <c r="G221" s="114">
        <f>2111.4+11.6+637.7-10.8-204.5</f>
        <v>2545.3999999999996</v>
      </c>
      <c r="H221" s="114">
        <v>2600</v>
      </c>
      <c r="I221" s="114">
        <v>2623</v>
      </c>
    </row>
    <row r="222" spans="1:9" ht="31.5" customHeight="1" x14ac:dyDescent="0.25">
      <c r="A222" s="119" t="s">
        <v>657</v>
      </c>
      <c r="B222" s="113" t="s">
        <v>491</v>
      </c>
      <c r="C222" s="113" t="s">
        <v>55</v>
      </c>
      <c r="D222" s="113" t="s">
        <v>131</v>
      </c>
      <c r="E222" s="113" t="s">
        <v>658</v>
      </c>
      <c r="F222" s="113" t="s">
        <v>58</v>
      </c>
      <c r="G222" s="114">
        <f>G223</f>
        <v>204.5</v>
      </c>
      <c r="H222" s="114">
        <f t="shared" ref="H222:I223" si="27">H223</f>
        <v>0</v>
      </c>
      <c r="I222" s="114">
        <f t="shared" si="27"/>
        <v>0</v>
      </c>
    </row>
    <row r="223" spans="1:9" ht="70.5" customHeight="1" x14ac:dyDescent="0.25">
      <c r="A223" s="119" t="s">
        <v>67</v>
      </c>
      <c r="B223" s="113" t="s">
        <v>491</v>
      </c>
      <c r="C223" s="113" t="s">
        <v>55</v>
      </c>
      <c r="D223" s="113" t="s">
        <v>131</v>
      </c>
      <c r="E223" s="113" t="s">
        <v>658</v>
      </c>
      <c r="F223" s="113" t="s">
        <v>68</v>
      </c>
      <c r="G223" s="114">
        <f>G224</f>
        <v>204.5</v>
      </c>
      <c r="H223" s="114">
        <f t="shared" si="27"/>
        <v>0</v>
      </c>
      <c r="I223" s="114">
        <f t="shared" si="27"/>
        <v>0</v>
      </c>
    </row>
    <row r="224" spans="1:9" ht="18" customHeight="1" x14ac:dyDescent="0.25">
      <c r="A224" s="119" t="s">
        <v>194</v>
      </c>
      <c r="B224" s="113" t="s">
        <v>491</v>
      </c>
      <c r="C224" s="113" t="s">
        <v>55</v>
      </c>
      <c r="D224" s="113" t="s">
        <v>131</v>
      </c>
      <c r="E224" s="113" t="s">
        <v>658</v>
      </c>
      <c r="F224" s="113" t="s">
        <v>195</v>
      </c>
      <c r="G224" s="114">
        <v>204.5</v>
      </c>
      <c r="H224" s="114">
        <v>0</v>
      </c>
      <c r="I224" s="114">
        <v>0</v>
      </c>
    </row>
    <row r="225" spans="1:9" ht="40.5" hidden="1" customHeight="1" x14ac:dyDescent="0.25">
      <c r="A225" s="119" t="s">
        <v>655</v>
      </c>
      <c r="B225" s="113" t="s">
        <v>491</v>
      </c>
      <c r="C225" s="113" t="s">
        <v>55</v>
      </c>
      <c r="D225" s="113" t="s">
        <v>131</v>
      </c>
      <c r="E225" s="113" t="s">
        <v>659</v>
      </c>
      <c r="F225" s="113" t="s">
        <v>58</v>
      </c>
      <c r="G225" s="114">
        <f>G226</f>
        <v>0</v>
      </c>
      <c r="H225" s="114">
        <v>0</v>
      </c>
      <c r="I225" s="114">
        <v>0</v>
      </c>
    </row>
    <row r="226" spans="1:9" ht="18" hidden="1" customHeight="1" x14ac:dyDescent="0.25">
      <c r="A226" s="119" t="s">
        <v>81</v>
      </c>
      <c r="B226" s="113" t="s">
        <v>491</v>
      </c>
      <c r="C226" s="113" t="s">
        <v>55</v>
      </c>
      <c r="D226" s="113" t="s">
        <v>131</v>
      </c>
      <c r="E226" s="113" t="s">
        <v>659</v>
      </c>
      <c r="F226" s="113" t="s">
        <v>82</v>
      </c>
      <c r="G226" s="114">
        <f>G227</f>
        <v>0</v>
      </c>
      <c r="H226" s="114">
        <v>0</v>
      </c>
      <c r="I226" s="114">
        <v>0</v>
      </c>
    </row>
    <row r="227" spans="1:9" ht="18" hidden="1" customHeight="1" x14ac:dyDescent="0.25">
      <c r="A227" s="119" t="s">
        <v>83</v>
      </c>
      <c r="B227" s="113" t="s">
        <v>491</v>
      </c>
      <c r="C227" s="113" t="s">
        <v>55</v>
      </c>
      <c r="D227" s="113" t="s">
        <v>131</v>
      </c>
      <c r="E227" s="113" t="s">
        <v>659</v>
      </c>
      <c r="F227" s="113" t="s">
        <v>84</v>
      </c>
      <c r="G227" s="114"/>
      <c r="H227" s="114">
        <v>0</v>
      </c>
      <c r="I227" s="114">
        <v>0</v>
      </c>
    </row>
    <row r="228" spans="1:9" ht="44.25" customHeight="1" x14ac:dyDescent="0.25">
      <c r="A228" s="119" t="s">
        <v>660</v>
      </c>
      <c r="B228" s="113" t="s">
        <v>491</v>
      </c>
      <c r="C228" s="113" t="s">
        <v>55</v>
      </c>
      <c r="D228" s="113" t="s">
        <v>131</v>
      </c>
      <c r="E228" s="113" t="s">
        <v>661</v>
      </c>
      <c r="F228" s="113" t="s">
        <v>58</v>
      </c>
      <c r="G228" s="114">
        <f>G229</f>
        <v>10.8</v>
      </c>
      <c r="H228" s="114">
        <f t="shared" ref="H228:I229" si="28">H229</f>
        <v>0</v>
      </c>
      <c r="I228" s="114">
        <f t="shared" si="28"/>
        <v>0</v>
      </c>
    </row>
    <row r="229" spans="1:9" ht="70.5" customHeight="1" x14ac:dyDescent="0.25">
      <c r="A229" s="119" t="s">
        <v>67</v>
      </c>
      <c r="B229" s="113" t="s">
        <v>491</v>
      </c>
      <c r="C229" s="113" t="s">
        <v>55</v>
      </c>
      <c r="D229" s="113" t="s">
        <v>131</v>
      </c>
      <c r="E229" s="113" t="s">
        <v>661</v>
      </c>
      <c r="F229" s="113" t="s">
        <v>68</v>
      </c>
      <c r="G229" s="114">
        <f>G230</f>
        <v>10.8</v>
      </c>
      <c r="H229" s="114">
        <f t="shared" si="28"/>
        <v>0</v>
      </c>
      <c r="I229" s="114">
        <f t="shared" si="28"/>
        <v>0</v>
      </c>
    </row>
    <row r="230" spans="1:9" ht="18" customHeight="1" x14ac:dyDescent="0.25">
      <c r="A230" s="119" t="s">
        <v>194</v>
      </c>
      <c r="B230" s="113" t="s">
        <v>491</v>
      </c>
      <c r="C230" s="113" t="s">
        <v>55</v>
      </c>
      <c r="D230" s="113" t="s">
        <v>131</v>
      </c>
      <c r="E230" s="113" t="s">
        <v>661</v>
      </c>
      <c r="F230" s="113" t="s">
        <v>195</v>
      </c>
      <c r="G230" s="114">
        <v>10.8</v>
      </c>
      <c r="H230" s="114">
        <v>0</v>
      </c>
      <c r="I230" s="114">
        <v>0</v>
      </c>
    </row>
    <row r="231" spans="1:9" s="32" customFormat="1" ht="32.25" customHeight="1" x14ac:dyDescent="0.25">
      <c r="A231" s="119" t="s">
        <v>77</v>
      </c>
      <c r="B231" s="113" t="s">
        <v>491</v>
      </c>
      <c r="C231" s="113" t="s">
        <v>55</v>
      </c>
      <c r="D231" s="113" t="s">
        <v>131</v>
      </c>
      <c r="E231" s="113" t="s">
        <v>193</v>
      </c>
      <c r="F231" s="113" t="s">
        <v>78</v>
      </c>
      <c r="G231" s="114">
        <f>G232</f>
        <v>2525.9</v>
      </c>
      <c r="H231" s="114">
        <f>H232</f>
        <v>1757.3</v>
      </c>
      <c r="I231" s="114">
        <f>I232</f>
        <v>1452.4</v>
      </c>
    </row>
    <row r="232" spans="1:9" s="32" customFormat="1" ht="31.5" customHeight="1" x14ac:dyDescent="0.25">
      <c r="A232" s="119" t="s">
        <v>210</v>
      </c>
      <c r="B232" s="113" t="s">
        <v>491</v>
      </c>
      <c r="C232" s="113" t="s">
        <v>55</v>
      </c>
      <c r="D232" s="113" t="s">
        <v>131</v>
      </c>
      <c r="E232" s="113" t="s">
        <v>193</v>
      </c>
      <c r="F232" s="113" t="s">
        <v>80</v>
      </c>
      <c r="G232" s="114">
        <f>2525.9</f>
        <v>2525.9</v>
      </c>
      <c r="H232" s="114">
        <v>1757.3</v>
      </c>
      <c r="I232" s="114">
        <v>1452.4</v>
      </c>
    </row>
    <row r="233" spans="1:9" ht="15" x14ac:dyDescent="0.25">
      <c r="A233" s="119" t="s">
        <v>196</v>
      </c>
      <c r="B233" s="113" t="s">
        <v>491</v>
      </c>
      <c r="C233" s="113" t="s">
        <v>60</v>
      </c>
      <c r="D233" s="113" t="s">
        <v>56</v>
      </c>
      <c r="E233" s="113" t="s">
        <v>57</v>
      </c>
      <c r="F233" s="113" t="s">
        <v>58</v>
      </c>
      <c r="G233" s="114">
        <f t="shared" ref="G233:I238" si="29">G234</f>
        <v>82.6</v>
      </c>
      <c r="H233" s="114">
        <f t="shared" si="29"/>
        <v>82.600000000000009</v>
      </c>
      <c r="I233" s="114">
        <f t="shared" si="29"/>
        <v>82.600000000000009</v>
      </c>
    </row>
    <row r="234" spans="1:9" ht="20.25" customHeight="1" x14ac:dyDescent="0.25">
      <c r="A234" s="119" t="s">
        <v>197</v>
      </c>
      <c r="B234" s="113" t="s">
        <v>491</v>
      </c>
      <c r="C234" s="113" t="s">
        <v>60</v>
      </c>
      <c r="D234" s="113" t="s">
        <v>198</v>
      </c>
      <c r="E234" s="113" t="s">
        <v>57</v>
      </c>
      <c r="F234" s="113" t="s">
        <v>58</v>
      </c>
      <c r="G234" s="114">
        <f t="shared" si="29"/>
        <v>82.6</v>
      </c>
      <c r="H234" s="114">
        <f t="shared" si="29"/>
        <v>82.600000000000009</v>
      </c>
      <c r="I234" s="114">
        <f t="shared" si="29"/>
        <v>82.600000000000009</v>
      </c>
    </row>
    <row r="235" spans="1:9" ht="26.25" x14ac:dyDescent="0.25">
      <c r="A235" s="119" t="s">
        <v>61</v>
      </c>
      <c r="B235" s="113" t="s">
        <v>491</v>
      </c>
      <c r="C235" s="113" t="s">
        <v>60</v>
      </c>
      <c r="D235" s="113" t="s">
        <v>198</v>
      </c>
      <c r="E235" s="113" t="s">
        <v>62</v>
      </c>
      <c r="F235" s="113" t="s">
        <v>58</v>
      </c>
      <c r="G235" s="114">
        <f t="shared" si="29"/>
        <v>82.6</v>
      </c>
      <c r="H235" s="114">
        <f t="shared" si="29"/>
        <v>82.600000000000009</v>
      </c>
      <c r="I235" s="114">
        <f t="shared" si="29"/>
        <v>82.600000000000009</v>
      </c>
    </row>
    <row r="236" spans="1:9" ht="26.25" x14ac:dyDescent="0.25">
      <c r="A236" s="119" t="s">
        <v>63</v>
      </c>
      <c r="B236" s="113" t="s">
        <v>491</v>
      </c>
      <c r="C236" s="113" t="s">
        <v>60</v>
      </c>
      <c r="D236" s="113" t="s">
        <v>198</v>
      </c>
      <c r="E236" s="113" t="s">
        <v>64</v>
      </c>
      <c r="F236" s="113" t="s">
        <v>58</v>
      </c>
      <c r="G236" s="114">
        <f t="shared" si="29"/>
        <v>82.6</v>
      </c>
      <c r="H236" s="114">
        <f t="shared" si="29"/>
        <v>82.600000000000009</v>
      </c>
      <c r="I236" s="114">
        <f t="shared" si="29"/>
        <v>82.600000000000009</v>
      </c>
    </row>
    <row r="237" spans="1:9" ht="26.25" x14ac:dyDescent="0.25">
      <c r="A237" s="119" t="s">
        <v>199</v>
      </c>
      <c r="B237" s="113" t="s">
        <v>491</v>
      </c>
      <c r="C237" s="113" t="s">
        <v>60</v>
      </c>
      <c r="D237" s="113" t="s">
        <v>198</v>
      </c>
      <c r="E237" s="113" t="s">
        <v>200</v>
      </c>
      <c r="F237" s="113" t="s">
        <v>58</v>
      </c>
      <c r="G237" s="114">
        <f>G238+G240</f>
        <v>82.6</v>
      </c>
      <c r="H237" s="114">
        <f t="shared" ref="H237:I237" si="30">H238+H240</f>
        <v>82.600000000000009</v>
      </c>
      <c r="I237" s="114">
        <f t="shared" si="30"/>
        <v>82.600000000000009</v>
      </c>
    </row>
    <row r="238" spans="1:9" ht="51" customHeight="1" x14ac:dyDescent="0.25">
      <c r="A238" s="119" t="s">
        <v>67</v>
      </c>
      <c r="B238" s="113" t="s">
        <v>491</v>
      </c>
      <c r="C238" s="113" t="s">
        <v>60</v>
      </c>
      <c r="D238" s="113" t="s">
        <v>198</v>
      </c>
      <c r="E238" s="113" t="s">
        <v>200</v>
      </c>
      <c r="F238" s="113" t="s">
        <v>68</v>
      </c>
      <c r="G238" s="114">
        <f t="shared" si="29"/>
        <v>76.3</v>
      </c>
      <c r="H238" s="114">
        <f t="shared" si="29"/>
        <v>79.2</v>
      </c>
      <c r="I238" s="114">
        <f t="shared" si="29"/>
        <v>81.900000000000006</v>
      </c>
    </row>
    <row r="239" spans="1:9" ht="26.25" x14ac:dyDescent="0.25">
      <c r="A239" s="119" t="s">
        <v>69</v>
      </c>
      <c r="B239" s="113" t="s">
        <v>491</v>
      </c>
      <c r="C239" s="113" t="s">
        <v>60</v>
      </c>
      <c r="D239" s="113" t="s">
        <v>198</v>
      </c>
      <c r="E239" s="113" t="s">
        <v>200</v>
      </c>
      <c r="F239" s="113" t="s">
        <v>70</v>
      </c>
      <c r="G239" s="114">
        <v>76.3</v>
      </c>
      <c r="H239" s="114">
        <v>79.2</v>
      </c>
      <c r="I239" s="114">
        <v>81.900000000000006</v>
      </c>
    </row>
    <row r="240" spans="1:9" ht="26.25" x14ac:dyDescent="0.25">
      <c r="A240" s="119" t="s">
        <v>77</v>
      </c>
      <c r="B240" s="113" t="s">
        <v>491</v>
      </c>
      <c r="C240" s="113" t="s">
        <v>60</v>
      </c>
      <c r="D240" s="113" t="s">
        <v>198</v>
      </c>
      <c r="E240" s="113" t="s">
        <v>200</v>
      </c>
      <c r="F240" s="113" t="s">
        <v>78</v>
      </c>
      <c r="G240" s="114">
        <f>G241</f>
        <v>6.3</v>
      </c>
      <c r="H240" s="114">
        <f t="shared" ref="H240:I240" si="31">H241</f>
        <v>3.4</v>
      </c>
      <c r="I240" s="114">
        <f t="shared" si="31"/>
        <v>0.7</v>
      </c>
    </row>
    <row r="241" spans="1:9" ht="26.25" x14ac:dyDescent="0.25">
      <c r="A241" s="119" t="s">
        <v>210</v>
      </c>
      <c r="B241" s="113" t="s">
        <v>491</v>
      </c>
      <c r="C241" s="113" t="s">
        <v>60</v>
      </c>
      <c r="D241" s="113" t="s">
        <v>198</v>
      </c>
      <c r="E241" s="113" t="s">
        <v>200</v>
      </c>
      <c r="F241" s="113" t="s">
        <v>80</v>
      </c>
      <c r="G241" s="114">
        <v>6.3</v>
      </c>
      <c r="H241" s="114">
        <v>3.4</v>
      </c>
      <c r="I241" s="114">
        <v>0.7</v>
      </c>
    </row>
    <row r="242" spans="1:9" ht="15" hidden="1" x14ac:dyDescent="0.25">
      <c r="A242" s="119"/>
      <c r="B242" s="113"/>
      <c r="C242" s="113"/>
      <c r="D242" s="113"/>
      <c r="E242" s="113"/>
      <c r="F242" s="113"/>
      <c r="G242" s="114"/>
      <c r="H242" s="114"/>
      <c r="I242" s="114"/>
    </row>
    <row r="243" spans="1:9" ht="26.25" x14ac:dyDescent="0.25">
      <c r="A243" s="119" t="s">
        <v>201</v>
      </c>
      <c r="B243" s="113" t="s">
        <v>491</v>
      </c>
      <c r="C243" s="113" t="s">
        <v>198</v>
      </c>
      <c r="D243" s="113" t="s">
        <v>56</v>
      </c>
      <c r="E243" s="113" t="s">
        <v>57</v>
      </c>
      <c r="F243" s="113" t="s">
        <v>58</v>
      </c>
      <c r="G243" s="114">
        <f t="shared" ref="G243:I244" si="32">G244</f>
        <v>3297.1</v>
      </c>
      <c r="H243" s="114">
        <f t="shared" si="32"/>
        <v>2262.5</v>
      </c>
      <c r="I243" s="114">
        <f t="shared" si="32"/>
        <v>2262.5</v>
      </c>
    </row>
    <row r="244" spans="1:9" ht="31.5" customHeight="1" x14ac:dyDescent="0.25">
      <c r="A244" s="119" t="s">
        <v>202</v>
      </c>
      <c r="B244" s="113" t="s">
        <v>491</v>
      </c>
      <c r="C244" s="113" t="s">
        <v>198</v>
      </c>
      <c r="D244" s="113" t="s">
        <v>203</v>
      </c>
      <c r="E244" s="113" t="s">
        <v>57</v>
      </c>
      <c r="F244" s="113" t="s">
        <v>58</v>
      </c>
      <c r="G244" s="114">
        <f t="shared" si="32"/>
        <v>3297.1</v>
      </c>
      <c r="H244" s="114">
        <f t="shared" si="32"/>
        <v>2262.5</v>
      </c>
      <c r="I244" s="114">
        <f t="shared" si="32"/>
        <v>2262.5</v>
      </c>
    </row>
    <row r="245" spans="1:9" ht="56.25" customHeight="1" x14ac:dyDescent="0.25">
      <c r="A245" s="119" t="s">
        <v>724</v>
      </c>
      <c r="B245" s="113" t="s">
        <v>491</v>
      </c>
      <c r="C245" s="113" t="s">
        <v>198</v>
      </c>
      <c r="D245" s="113" t="s">
        <v>203</v>
      </c>
      <c r="E245" s="113" t="s">
        <v>160</v>
      </c>
      <c r="F245" s="113" t="s">
        <v>58</v>
      </c>
      <c r="G245" s="114">
        <f>G251+G282+G290</f>
        <v>3297.1</v>
      </c>
      <c r="H245" s="114">
        <f>H246+H251</f>
        <v>2262.5</v>
      </c>
      <c r="I245" s="114">
        <f>I246+I251</f>
        <v>2262.5</v>
      </c>
    </row>
    <row r="246" spans="1:9" ht="22.5" hidden="1" customHeight="1" x14ac:dyDescent="0.25">
      <c r="A246" s="119" t="s">
        <v>161</v>
      </c>
      <c r="B246" s="113" t="s">
        <v>491</v>
      </c>
      <c r="C246" s="113" t="s">
        <v>198</v>
      </c>
      <c r="D246" s="113" t="s">
        <v>203</v>
      </c>
      <c r="E246" s="113" t="s">
        <v>162</v>
      </c>
      <c r="F246" s="113" t="s">
        <v>58</v>
      </c>
      <c r="G246" s="114">
        <f>G247+G283</f>
        <v>0</v>
      </c>
      <c r="H246" s="130"/>
      <c r="I246" s="130"/>
    </row>
    <row r="247" spans="1:9" ht="19.5" hidden="1" customHeight="1" x14ac:dyDescent="0.25">
      <c r="A247" s="119" t="s">
        <v>225</v>
      </c>
      <c r="B247" s="113" t="s">
        <v>491</v>
      </c>
      <c r="C247" s="113" t="s">
        <v>198</v>
      </c>
      <c r="D247" s="113" t="s">
        <v>203</v>
      </c>
      <c r="E247" s="113" t="s">
        <v>226</v>
      </c>
      <c r="F247" s="113" t="s">
        <v>58</v>
      </c>
      <c r="G247" s="114">
        <f>G248</f>
        <v>0</v>
      </c>
      <c r="H247" s="130"/>
      <c r="I247" s="130"/>
    </row>
    <row r="248" spans="1:9" ht="21" hidden="1" customHeight="1" x14ac:dyDescent="0.25">
      <c r="A248" s="119" t="s">
        <v>136</v>
      </c>
      <c r="B248" s="113" t="s">
        <v>491</v>
      </c>
      <c r="C248" s="113" t="s">
        <v>198</v>
      </c>
      <c r="D248" s="113" t="s">
        <v>203</v>
      </c>
      <c r="E248" s="113" t="s">
        <v>227</v>
      </c>
      <c r="F248" s="113" t="s">
        <v>58</v>
      </c>
      <c r="G248" s="114">
        <f>G249</f>
        <v>0</v>
      </c>
      <c r="H248" s="130"/>
      <c r="I248" s="130"/>
    </row>
    <row r="249" spans="1:9" ht="22.5" hidden="1" customHeight="1" x14ac:dyDescent="0.25">
      <c r="A249" s="119" t="s">
        <v>77</v>
      </c>
      <c r="B249" s="113" t="s">
        <v>491</v>
      </c>
      <c r="C249" s="113" t="s">
        <v>198</v>
      </c>
      <c r="D249" s="113" t="s">
        <v>203</v>
      </c>
      <c r="E249" s="113" t="s">
        <v>227</v>
      </c>
      <c r="F249" s="113" t="s">
        <v>78</v>
      </c>
      <c r="G249" s="114">
        <f>G250</f>
        <v>0</v>
      </c>
      <c r="H249" s="130"/>
      <c r="I249" s="130"/>
    </row>
    <row r="250" spans="1:9" ht="26.25" hidden="1" customHeight="1" x14ac:dyDescent="0.25">
      <c r="A250" s="119" t="s">
        <v>79</v>
      </c>
      <c r="B250" s="113" t="s">
        <v>491</v>
      </c>
      <c r="C250" s="113" t="s">
        <v>198</v>
      </c>
      <c r="D250" s="113" t="s">
        <v>203</v>
      </c>
      <c r="E250" s="113" t="s">
        <v>227</v>
      </c>
      <c r="F250" s="113" t="s">
        <v>80</v>
      </c>
      <c r="G250" s="114">
        <v>0</v>
      </c>
      <c r="H250" s="130"/>
      <c r="I250" s="130"/>
    </row>
    <row r="251" spans="1:9" ht="39" x14ac:dyDescent="0.25">
      <c r="A251" s="119" t="s">
        <v>204</v>
      </c>
      <c r="B251" s="113" t="s">
        <v>491</v>
      </c>
      <c r="C251" s="113" t="s">
        <v>198</v>
      </c>
      <c r="D251" s="113" t="s">
        <v>203</v>
      </c>
      <c r="E251" s="113" t="s">
        <v>205</v>
      </c>
      <c r="F251" s="113" t="s">
        <v>58</v>
      </c>
      <c r="G251" s="114">
        <f>G271+G252+G267</f>
        <v>2785.1</v>
      </c>
      <c r="H251" s="114">
        <f>H271+H252+H267</f>
        <v>2262.5</v>
      </c>
      <c r="I251" s="114">
        <f>I271+I252+I267</f>
        <v>2262.5</v>
      </c>
    </row>
    <row r="252" spans="1:9" ht="77.25" x14ac:dyDescent="0.25">
      <c r="A252" s="119" t="s">
        <v>206</v>
      </c>
      <c r="B252" s="113" t="s">
        <v>491</v>
      </c>
      <c r="C252" s="113" t="s">
        <v>198</v>
      </c>
      <c r="D252" s="113" t="s">
        <v>203</v>
      </c>
      <c r="E252" s="113" t="s">
        <v>207</v>
      </c>
      <c r="F252" s="113" t="s">
        <v>58</v>
      </c>
      <c r="G252" s="114">
        <f>G253+G256+G259+G262</f>
        <v>2736.1</v>
      </c>
      <c r="H252" s="114">
        <f t="shared" ref="H252:I252" si="33">H253+H256+H259+H262</f>
        <v>2213.5</v>
      </c>
      <c r="I252" s="114">
        <f t="shared" si="33"/>
        <v>2213.5</v>
      </c>
    </row>
    <row r="253" spans="1:9" ht="51.75" x14ac:dyDescent="0.25">
      <c r="A253" s="119" t="s">
        <v>190</v>
      </c>
      <c r="B253" s="113" t="s">
        <v>491</v>
      </c>
      <c r="C253" s="113" t="s">
        <v>198</v>
      </c>
      <c r="D253" s="113" t="s">
        <v>203</v>
      </c>
      <c r="E253" s="113" t="s">
        <v>208</v>
      </c>
      <c r="F253" s="113" t="s">
        <v>58</v>
      </c>
      <c r="G253" s="114">
        <f t="shared" ref="G253:I254" si="34">G254</f>
        <v>4</v>
      </c>
      <c r="H253" s="114">
        <f t="shared" si="34"/>
        <v>4</v>
      </c>
      <c r="I253" s="114">
        <f t="shared" si="34"/>
        <v>4</v>
      </c>
    </row>
    <row r="254" spans="1:9" ht="16.5" customHeight="1" x14ac:dyDescent="0.25">
      <c r="A254" s="119" t="s">
        <v>81</v>
      </c>
      <c r="B254" s="113" t="s">
        <v>491</v>
      </c>
      <c r="C254" s="113" t="s">
        <v>198</v>
      </c>
      <c r="D254" s="113" t="s">
        <v>203</v>
      </c>
      <c r="E254" s="113" t="s">
        <v>208</v>
      </c>
      <c r="F254" s="113" t="s">
        <v>82</v>
      </c>
      <c r="G254" s="114">
        <f t="shared" si="34"/>
        <v>4</v>
      </c>
      <c r="H254" s="114">
        <f t="shared" si="34"/>
        <v>4</v>
      </c>
      <c r="I254" s="114">
        <f t="shared" si="34"/>
        <v>4</v>
      </c>
    </row>
    <row r="255" spans="1:9" ht="19.5" customHeight="1" x14ac:dyDescent="0.25">
      <c r="A255" s="119" t="s">
        <v>83</v>
      </c>
      <c r="B255" s="113" t="s">
        <v>491</v>
      </c>
      <c r="C255" s="113" t="s">
        <v>198</v>
      </c>
      <c r="D255" s="113" t="s">
        <v>203</v>
      </c>
      <c r="E255" s="113" t="s">
        <v>208</v>
      </c>
      <c r="F255" s="113" t="s">
        <v>84</v>
      </c>
      <c r="G255" s="114">
        <v>4</v>
      </c>
      <c r="H255" s="114">
        <v>4</v>
      </c>
      <c r="I255" s="114">
        <v>4</v>
      </c>
    </row>
    <row r="256" spans="1:9" ht="29.25" customHeight="1" x14ac:dyDescent="0.25">
      <c r="A256" s="119" t="s">
        <v>192</v>
      </c>
      <c r="B256" s="113" t="s">
        <v>491</v>
      </c>
      <c r="C256" s="113" t="s">
        <v>198</v>
      </c>
      <c r="D256" s="113" t="s">
        <v>203</v>
      </c>
      <c r="E256" s="113" t="s">
        <v>209</v>
      </c>
      <c r="F256" s="113" t="s">
        <v>58</v>
      </c>
      <c r="G256" s="114">
        <f>G257+G265</f>
        <v>2374.1</v>
      </c>
      <c r="H256" s="114">
        <f>H257+H265</f>
        <v>2209.5</v>
      </c>
      <c r="I256" s="114">
        <f>I257+I265</f>
        <v>2209.5</v>
      </c>
    </row>
    <row r="257" spans="1:9" ht="64.5" x14ac:dyDescent="0.25">
      <c r="A257" s="119" t="s">
        <v>67</v>
      </c>
      <c r="B257" s="113" t="s">
        <v>491</v>
      </c>
      <c r="C257" s="113" t="s">
        <v>198</v>
      </c>
      <c r="D257" s="113" t="s">
        <v>203</v>
      </c>
      <c r="E257" s="113" t="s">
        <v>209</v>
      </c>
      <c r="F257" s="113" t="s">
        <v>68</v>
      </c>
      <c r="G257" s="114">
        <f>G258</f>
        <v>2180</v>
      </c>
      <c r="H257" s="114">
        <f>H258</f>
        <v>2198.5</v>
      </c>
      <c r="I257" s="114">
        <f>I258</f>
        <v>2198.5</v>
      </c>
    </row>
    <row r="258" spans="1:9" ht="15" x14ac:dyDescent="0.25">
      <c r="A258" s="119" t="s">
        <v>194</v>
      </c>
      <c r="B258" s="113" t="s">
        <v>491</v>
      </c>
      <c r="C258" s="113" t="s">
        <v>198</v>
      </c>
      <c r="D258" s="113" t="s">
        <v>203</v>
      </c>
      <c r="E258" s="113" t="s">
        <v>209</v>
      </c>
      <c r="F258" s="113" t="s">
        <v>195</v>
      </c>
      <c r="G258" s="114">
        <f>2520.1-340.1</f>
        <v>2180</v>
      </c>
      <c r="H258" s="114">
        <v>2198.5</v>
      </c>
      <c r="I258" s="114">
        <v>2198.5</v>
      </c>
    </row>
    <row r="259" spans="1:9" ht="26.25" x14ac:dyDescent="0.25">
      <c r="A259" s="119" t="s">
        <v>657</v>
      </c>
      <c r="B259" s="113" t="s">
        <v>491</v>
      </c>
      <c r="C259" s="113" t="s">
        <v>198</v>
      </c>
      <c r="D259" s="113" t="s">
        <v>203</v>
      </c>
      <c r="E259" s="113" t="s">
        <v>662</v>
      </c>
      <c r="F259" s="113" t="s">
        <v>58</v>
      </c>
      <c r="G259" s="114">
        <f>G260</f>
        <v>340.1</v>
      </c>
      <c r="H259" s="114">
        <f t="shared" ref="H259:I260" si="35">H260</f>
        <v>0</v>
      </c>
      <c r="I259" s="114">
        <f t="shared" si="35"/>
        <v>0</v>
      </c>
    </row>
    <row r="260" spans="1:9" ht="64.5" x14ac:dyDescent="0.25">
      <c r="A260" s="119" t="s">
        <v>67</v>
      </c>
      <c r="B260" s="113" t="s">
        <v>491</v>
      </c>
      <c r="C260" s="113" t="s">
        <v>198</v>
      </c>
      <c r="D260" s="113" t="s">
        <v>203</v>
      </c>
      <c r="E260" s="113" t="s">
        <v>662</v>
      </c>
      <c r="F260" s="113" t="s">
        <v>68</v>
      </c>
      <c r="G260" s="114">
        <f>G261</f>
        <v>340.1</v>
      </c>
      <c r="H260" s="114">
        <f t="shared" si="35"/>
        <v>0</v>
      </c>
      <c r="I260" s="114">
        <f t="shared" si="35"/>
        <v>0</v>
      </c>
    </row>
    <row r="261" spans="1:9" ht="15" x14ac:dyDescent="0.25">
      <c r="A261" s="119" t="s">
        <v>194</v>
      </c>
      <c r="B261" s="113" t="s">
        <v>491</v>
      </c>
      <c r="C261" s="113" t="s">
        <v>198</v>
      </c>
      <c r="D261" s="113" t="s">
        <v>203</v>
      </c>
      <c r="E261" s="113" t="s">
        <v>662</v>
      </c>
      <c r="F261" s="113" t="s">
        <v>195</v>
      </c>
      <c r="G261" s="114">
        <v>340.1</v>
      </c>
      <c r="H261" s="114">
        <v>0</v>
      </c>
      <c r="I261" s="114">
        <v>0</v>
      </c>
    </row>
    <row r="262" spans="1:9" ht="39" x14ac:dyDescent="0.25">
      <c r="A262" s="119" t="s">
        <v>660</v>
      </c>
      <c r="B262" s="113" t="s">
        <v>491</v>
      </c>
      <c r="C262" s="113" t="s">
        <v>198</v>
      </c>
      <c r="D262" s="113" t="s">
        <v>203</v>
      </c>
      <c r="E262" s="113" t="s">
        <v>663</v>
      </c>
      <c r="F262" s="113" t="s">
        <v>58</v>
      </c>
      <c r="G262" s="114">
        <f>G263</f>
        <v>17.899999999999999</v>
      </c>
      <c r="H262" s="114">
        <f t="shared" ref="H262:I263" si="36">H263</f>
        <v>0</v>
      </c>
      <c r="I262" s="114">
        <f t="shared" si="36"/>
        <v>0</v>
      </c>
    </row>
    <row r="263" spans="1:9" ht="64.5" x14ac:dyDescent="0.25">
      <c r="A263" s="119" t="s">
        <v>67</v>
      </c>
      <c r="B263" s="113" t="s">
        <v>491</v>
      </c>
      <c r="C263" s="113" t="s">
        <v>198</v>
      </c>
      <c r="D263" s="113" t="s">
        <v>203</v>
      </c>
      <c r="E263" s="113" t="s">
        <v>663</v>
      </c>
      <c r="F263" s="113" t="s">
        <v>68</v>
      </c>
      <c r="G263" s="114">
        <f>G264</f>
        <v>17.899999999999999</v>
      </c>
      <c r="H263" s="114">
        <f t="shared" si="36"/>
        <v>0</v>
      </c>
      <c r="I263" s="114">
        <f t="shared" si="36"/>
        <v>0</v>
      </c>
    </row>
    <row r="264" spans="1:9" ht="15" x14ac:dyDescent="0.25">
      <c r="A264" s="119" t="s">
        <v>194</v>
      </c>
      <c r="B264" s="113" t="s">
        <v>491</v>
      </c>
      <c r="C264" s="113" t="s">
        <v>198</v>
      </c>
      <c r="D264" s="113" t="s">
        <v>203</v>
      </c>
      <c r="E264" s="113" t="s">
        <v>663</v>
      </c>
      <c r="F264" s="113" t="s">
        <v>195</v>
      </c>
      <c r="G264" s="114">
        <v>17.899999999999999</v>
      </c>
      <c r="H264" s="114">
        <v>0</v>
      </c>
      <c r="I264" s="114">
        <v>0</v>
      </c>
    </row>
    <row r="265" spans="1:9" ht="26.25" x14ac:dyDescent="0.25">
      <c r="A265" s="119" t="s">
        <v>77</v>
      </c>
      <c r="B265" s="113" t="s">
        <v>491</v>
      </c>
      <c r="C265" s="113" t="s">
        <v>198</v>
      </c>
      <c r="D265" s="113" t="s">
        <v>203</v>
      </c>
      <c r="E265" s="113" t="s">
        <v>209</v>
      </c>
      <c r="F265" s="113" t="s">
        <v>78</v>
      </c>
      <c r="G265" s="114">
        <f>G266</f>
        <v>194.1</v>
      </c>
      <c r="H265" s="114">
        <f>H266</f>
        <v>11</v>
      </c>
      <c r="I265" s="114">
        <f>I266</f>
        <v>11</v>
      </c>
    </row>
    <row r="266" spans="1:9" ht="26.25" x14ac:dyDescent="0.25">
      <c r="A266" s="119" t="s">
        <v>210</v>
      </c>
      <c r="B266" s="113" t="s">
        <v>491</v>
      </c>
      <c r="C266" s="113" t="s">
        <v>198</v>
      </c>
      <c r="D266" s="113" t="s">
        <v>203</v>
      </c>
      <c r="E266" s="113" t="s">
        <v>209</v>
      </c>
      <c r="F266" s="113" t="s">
        <v>80</v>
      </c>
      <c r="G266" s="114">
        <v>194.1</v>
      </c>
      <c r="H266" s="114">
        <v>11</v>
      </c>
      <c r="I266" s="114">
        <v>11</v>
      </c>
    </row>
    <row r="267" spans="1:9" ht="26.25" x14ac:dyDescent="0.25">
      <c r="A267" s="119" t="s">
        <v>211</v>
      </c>
      <c r="B267" s="113" t="s">
        <v>491</v>
      </c>
      <c r="C267" s="113" t="s">
        <v>198</v>
      </c>
      <c r="D267" s="113" t="s">
        <v>203</v>
      </c>
      <c r="E267" s="113" t="s">
        <v>212</v>
      </c>
      <c r="F267" s="113" t="s">
        <v>58</v>
      </c>
      <c r="G267" s="114">
        <f>G268</f>
        <v>49</v>
      </c>
      <c r="H267" s="114">
        <f t="shared" ref="H267:I269" si="37">H268</f>
        <v>49</v>
      </c>
      <c r="I267" s="114">
        <f t="shared" si="37"/>
        <v>49</v>
      </c>
    </row>
    <row r="268" spans="1:9" ht="15" x14ac:dyDescent="0.25">
      <c r="A268" s="119" t="s">
        <v>136</v>
      </c>
      <c r="B268" s="113" t="s">
        <v>491</v>
      </c>
      <c r="C268" s="113" t="s">
        <v>198</v>
      </c>
      <c r="D268" s="113" t="s">
        <v>203</v>
      </c>
      <c r="E268" s="113" t="s">
        <v>213</v>
      </c>
      <c r="F268" s="113" t="s">
        <v>58</v>
      </c>
      <c r="G268" s="114">
        <f>G269</f>
        <v>49</v>
      </c>
      <c r="H268" s="114">
        <f t="shared" si="37"/>
        <v>49</v>
      </c>
      <c r="I268" s="114">
        <f t="shared" si="37"/>
        <v>49</v>
      </c>
    </row>
    <row r="269" spans="1:9" ht="26.25" x14ac:dyDescent="0.25">
      <c r="A269" s="119" t="s">
        <v>77</v>
      </c>
      <c r="B269" s="113" t="s">
        <v>491</v>
      </c>
      <c r="C269" s="113" t="s">
        <v>198</v>
      </c>
      <c r="D269" s="113" t="s">
        <v>203</v>
      </c>
      <c r="E269" s="113" t="s">
        <v>213</v>
      </c>
      <c r="F269" s="113" t="s">
        <v>78</v>
      </c>
      <c r="G269" s="114">
        <f>G270</f>
        <v>49</v>
      </c>
      <c r="H269" s="114">
        <f t="shared" si="37"/>
        <v>49</v>
      </c>
      <c r="I269" s="114">
        <f t="shared" si="37"/>
        <v>49</v>
      </c>
    </row>
    <row r="270" spans="1:9" ht="26.25" x14ac:dyDescent="0.25">
      <c r="A270" s="119" t="s">
        <v>79</v>
      </c>
      <c r="B270" s="113" t="s">
        <v>491</v>
      </c>
      <c r="C270" s="113" t="s">
        <v>198</v>
      </c>
      <c r="D270" s="113" t="s">
        <v>203</v>
      </c>
      <c r="E270" s="113" t="s">
        <v>213</v>
      </c>
      <c r="F270" s="113" t="s">
        <v>80</v>
      </c>
      <c r="G270" s="114">
        <v>49</v>
      </c>
      <c r="H270" s="114">
        <v>49</v>
      </c>
      <c r="I270" s="114">
        <v>49</v>
      </c>
    </row>
    <row r="271" spans="1:9" ht="39" hidden="1" x14ac:dyDescent="0.25">
      <c r="A271" s="119" t="s">
        <v>214</v>
      </c>
      <c r="B271" s="113" t="s">
        <v>491</v>
      </c>
      <c r="C271" s="113" t="s">
        <v>198</v>
      </c>
      <c r="D271" s="113" t="s">
        <v>203</v>
      </c>
      <c r="E271" s="113" t="s">
        <v>215</v>
      </c>
      <c r="F271" s="113" t="s">
        <v>58</v>
      </c>
      <c r="G271" s="114">
        <f>G272</f>
        <v>0</v>
      </c>
      <c r="H271" s="130"/>
      <c r="I271" s="130"/>
    </row>
    <row r="272" spans="1:9" ht="15" hidden="1" x14ac:dyDescent="0.25">
      <c r="A272" s="119" t="s">
        <v>136</v>
      </c>
      <c r="B272" s="113" t="s">
        <v>491</v>
      </c>
      <c r="C272" s="113" t="s">
        <v>198</v>
      </c>
      <c r="D272" s="113" t="s">
        <v>203</v>
      </c>
      <c r="E272" s="113" t="s">
        <v>216</v>
      </c>
      <c r="F272" s="113" t="s">
        <v>58</v>
      </c>
      <c r="G272" s="114">
        <f>G273</f>
        <v>0</v>
      </c>
      <c r="H272" s="130"/>
      <c r="I272" s="130"/>
    </row>
    <row r="273" spans="1:9" ht="26.25" hidden="1" x14ac:dyDescent="0.25">
      <c r="A273" s="119" t="s">
        <v>77</v>
      </c>
      <c r="B273" s="113" t="s">
        <v>491</v>
      </c>
      <c r="C273" s="113" t="s">
        <v>198</v>
      </c>
      <c r="D273" s="113" t="s">
        <v>203</v>
      </c>
      <c r="E273" s="113" t="s">
        <v>216</v>
      </c>
      <c r="F273" s="113" t="s">
        <v>78</v>
      </c>
      <c r="G273" s="114">
        <f>G274</f>
        <v>0</v>
      </c>
      <c r="H273" s="130"/>
      <c r="I273" s="130"/>
    </row>
    <row r="274" spans="1:9" ht="26.25" hidden="1" x14ac:dyDescent="0.25">
      <c r="A274" s="119" t="s">
        <v>79</v>
      </c>
      <c r="B274" s="113" t="s">
        <v>491</v>
      </c>
      <c r="C274" s="113" t="s">
        <v>198</v>
      </c>
      <c r="D274" s="113" t="s">
        <v>203</v>
      </c>
      <c r="E274" s="113" t="s">
        <v>216</v>
      </c>
      <c r="F274" s="113" t="s">
        <v>80</v>
      </c>
      <c r="G274" s="114">
        <v>0</v>
      </c>
      <c r="H274" s="130"/>
      <c r="I274" s="130"/>
    </row>
    <row r="275" spans="1:9" ht="69" hidden="1" customHeight="1" x14ac:dyDescent="0.25">
      <c r="A275" s="119" t="s">
        <v>217</v>
      </c>
      <c r="B275" s="113" t="s">
        <v>491</v>
      </c>
      <c r="C275" s="113" t="s">
        <v>198</v>
      </c>
      <c r="D275" s="113" t="s">
        <v>203</v>
      </c>
      <c r="E275" s="113" t="s">
        <v>218</v>
      </c>
      <c r="F275" s="113" t="s">
        <v>58</v>
      </c>
      <c r="G275" s="114">
        <f>G276+G279</f>
        <v>0</v>
      </c>
      <c r="H275" s="130"/>
      <c r="I275" s="130"/>
    </row>
    <row r="276" spans="1:9" ht="15" hidden="1" x14ac:dyDescent="0.25">
      <c r="A276" s="119" t="s">
        <v>136</v>
      </c>
      <c r="B276" s="113" t="s">
        <v>491</v>
      </c>
      <c r="C276" s="113" t="s">
        <v>198</v>
      </c>
      <c r="D276" s="113" t="s">
        <v>203</v>
      </c>
      <c r="E276" s="113" t="s">
        <v>219</v>
      </c>
      <c r="F276" s="113" t="s">
        <v>58</v>
      </c>
      <c r="G276" s="114">
        <f>G277</f>
        <v>0</v>
      </c>
      <c r="H276" s="130"/>
      <c r="I276" s="130"/>
    </row>
    <row r="277" spans="1:9" ht="26.25" hidden="1" x14ac:dyDescent="0.25">
      <c r="A277" s="119" t="s">
        <v>77</v>
      </c>
      <c r="B277" s="113" t="s">
        <v>491</v>
      </c>
      <c r="C277" s="113" t="s">
        <v>198</v>
      </c>
      <c r="D277" s="113" t="s">
        <v>203</v>
      </c>
      <c r="E277" s="113" t="s">
        <v>219</v>
      </c>
      <c r="F277" s="113" t="s">
        <v>78</v>
      </c>
      <c r="G277" s="114">
        <f>G278</f>
        <v>0</v>
      </c>
      <c r="H277" s="130"/>
      <c r="I277" s="130"/>
    </row>
    <row r="278" spans="1:9" ht="26.25" hidden="1" x14ac:dyDescent="0.25">
      <c r="A278" s="119" t="s">
        <v>79</v>
      </c>
      <c r="B278" s="113" t="s">
        <v>491</v>
      </c>
      <c r="C278" s="113" t="s">
        <v>198</v>
      </c>
      <c r="D278" s="113" t="s">
        <v>203</v>
      </c>
      <c r="E278" s="113" t="s">
        <v>219</v>
      </c>
      <c r="F278" s="113" t="s">
        <v>80</v>
      </c>
      <c r="G278" s="114">
        <v>0</v>
      </c>
      <c r="H278" s="130"/>
      <c r="I278" s="130"/>
    </row>
    <row r="279" spans="1:9" ht="26.25" hidden="1" x14ac:dyDescent="0.25">
      <c r="A279" s="119" t="s">
        <v>220</v>
      </c>
      <c r="B279" s="113" t="s">
        <v>491</v>
      </c>
      <c r="C279" s="113" t="s">
        <v>198</v>
      </c>
      <c r="D279" s="113" t="s">
        <v>203</v>
      </c>
      <c r="E279" s="113" t="s">
        <v>221</v>
      </c>
      <c r="F279" s="113" t="s">
        <v>58</v>
      </c>
      <c r="G279" s="114">
        <f>G280</f>
        <v>0</v>
      </c>
      <c r="H279" s="130"/>
      <c r="I279" s="130"/>
    </row>
    <row r="280" spans="1:9" ht="26.25" hidden="1" x14ac:dyDescent="0.25">
      <c r="A280" s="119" t="s">
        <v>77</v>
      </c>
      <c r="B280" s="113" t="s">
        <v>491</v>
      </c>
      <c r="C280" s="113" t="s">
        <v>198</v>
      </c>
      <c r="D280" s="113" t="s">
        <v>203</v>
      </c>
      <c r="E280" s="113" t="s">
        <v>221</v>
      </c>
      <c r="F280" s="113" t="s">
        <v>78</v>
      </c>
      <c r="G280" s="114">
        <f>G281</f>
        <v>0</v>
      </c>
      <c r="H280" s="130"/>
      <c r="I280" s="130"/>
    </row>
    <row r="281" spans="1:9" ht="26.25" hidden="1" x14ac:dyDescent="0.25">
      <c r="A281" s="119" t="s">
        <v>79</v>
      </c>
      <c r="B281" s="113" t="s">
        <v>491</v>
      </c>
      <c r="C281" s="113" t="s">
        <v>198</v>
      </c>
      <c r="D281" s="113" t="s">
        <v>203</v>
      </c>
      <c r="E281" s="113" t="s">
        <v>221</v>
      </c>
      <c r="F281" s="113" t="s">
        <v>80</v>
      </c>
      <c r="G281" s="114">
        <v>0</v>
      </c>
      <c r="H281" s="130"/>
      <c r="I281" s="130"/>
    </row>
    <row r="282" spans="1:9" ht="41.25" hidden="1" customHeight="1" x14ac:dyDescent="0.25">
      <c r="A282" s="119" t="s">
        <v>161</v>
      </c>
      <c r="B282" s="113" t="s">
        <v>491</v>
      </c>
      <c r="C282" s="113" t="s">
        <v>198</v>
      </c>
      <c r="D282" s="113" t="s">
        <v>203</v>
      </c>
      <c r="E282" s="113" t="s">
        <v>162</v>
      </c>
      <c r="F282" s="113" t="s">
        <v>58</v>
      </c>
      <c r="G282" s="114">
        <f>G283+G287</f>
        <v>0</v>
      </c>
      <c r="H282" s="130"/>
      <c r="I282" s="130"/>
    </row>
    <row r="283" spans="1:9" ht="69" hidden="1" customHeight="1" x14ac:dyDescent="0.25">
      <c r="A283" s="119" t="s">
        <v>497</v>
      </c>
      <c r="B283" s="113" t="s">
        <v>491</v>
      </c>
      <c r="C283" s="113" t="s">
        <v>198</v>
      </c>
      <c r="D283" s="113" t="s">
        <v>203</v>
      </c>
      <c r="E283" s="113" t="s">
        <v>223</v>
      </c>
      <c r="F283" s="113" t="s">
        <v>58</v>
      </c>
      <c r="G283" s="114">
        <f>G284</f>
        <v>0</v>
      </c>
      <c r="H283" s="114">
        <f t="shared" ref="H283:I285" si="38">H284</f>
        <v>0</v>
      </c>
      <c r="I283" s="114">
        <f t="shared" si="38"/>
        <v>0</v>
      </c>
    </row>
    <row r="284" spans="1:9" ht="18.75" hidden="1" customHeight="1" x14ac:dyDescent="0.25">
      <c r="A284" s="119" t="s">
        <v>136</v>
      </c>
      <c r="B284" s="113" t="s">
        <v>491</v>
      </c>
      <c r="C284" s="113" t="s">
        <v>198</v>
      </c>
      <c r="D284" s="113" t="s">
        <v>203</v>
      </c>
      <c r="E284" s="113" t="s">
        <v>224</v>
      </c>
      <c r="F284" s="113" t="s">
        <v>58</v>
      </c>
      <c r="G284" s="114">
        <f>G285</f>
        <v>0</v>
      </c>
      <c r="H284" s="114">
        <f t="shared" si="38"/>
        <v>0</v>
      </c>
      <c r="I284" s="114">
        <f t="shared" si="38"/>
        <v>0</v>
      </c>
    </row>
    <row r="285" spans="1:9" ht="25.5" hidden="1" customHeight="1" x14ac:dyDescent="0.25">
      <c r="A285" s="119" t="s">
        <v>77</v>
      </c>
      <c r="B285" s="113" t="s">
        <v>491</v>
      </c>
      <c r="C285" s="113" t="s">
        <v>198</v>
      </c>
      <c r="D285" s="113" t="s">
        <v>203</v>
      </c>
      <c r="E285" s="113" t="s">
        <v>224</v>
      </c>
      <c r="F285" s="113" t="s">
        <v>78</v>
      </c>
      <c r="G285" s="114">
        <f>G286</f>
        <v>0</v>
      </c>
      <c r="H285" s="114">
        <f t="shared" si="38"/>
        <v>0</v>
      </c>
      <c r="I285" s="114">
        <f t="shared" si="38"/>
        <v>0</v>
      </c>
    </row>
    <row r="286" spans="1:9" ht="27" hidden="1" customHeight="1" x14ac:dyDescent="0.25">
      <c r="A286" s="119" t="s">
        <v>79</v>
      </c>
      <c r="B286" s="113" t="s">
        <v>491</v>
      </c>
      <c r="C286" s="113" t="s">
        <v>198</v>
      </c>
      <c r="D286" s="113" t="s">
        <v>203</v>
      </c>
      <c r="E286" s="113" t="s">
        <v>224</v>
      </c>
      <c r="F286" s="113" t="s">
        <v>80</v>
      </c>
      <c r="G286" s="114"/>
      <c r="H286" s="114"/>
      <c r="I286" s="114"/>
    </row>
    <row r="287" spans="1:9" ht="27" hidden="1" customHeight="1" x14ac:dyDescent="0.25">
      <c r="A287" s="119" t="s">
        <v>225</v>
      </c>
      <c r="B287" s="113" t="s">
        <v>491</v>
      </c>
      <c r="C287" s="113" t="s">
        <v>198</v>
      </c>
      <c r="D287" s="113" t="s">
        <v>203</v>
      </c>
      <c r="E287" s="113" t="s">
        <v>226</v>
      </c>
      <c r="F287" s="113" t="s">
        <v>58</v>
      </c>
      <c r="G287" s="114">
        <f>G288</f>
        <v>0</v>
      </c>
      <c r="H287" s="114"/>
      <c r="I287" s="114"/>
    </row>
    <row r="288" spans="1:9" ht="21" hidden="1" customHeight="1" x14ac:dyDescent="0.25">
      <c r="A288" s="119" t="s">
        <v>136</v>
      </c>
      <c r="B288" s="113" t="s">
        <v>491</v>
      </c>
      <c r="C288" s="113" t="s">
        <v>198</v>
      </c>
      <c r="D288" s="113" t="s">
        <v>203</v>
      </c>
      <c r="E288" s="113" t="s">
        <v>227</v>
      </c>
      <c r="F288" s="113" t="s">
        <v>58</v>
      </c>
      <c r="G288" s="114">
        <f>G289</f>
        <v>0</v>
      </c>
      <c r="H288" s="114"/>
      <c r="I288" s="114"/>
    </row>
    <row r="289" spans="1:9" ht="27" hidden="1" customHeight="1" x14ac:dyDescent="0.25">
      <c r="A289" s="119" t="s">
        <v>77</v>
      </c>
      <c r="B289" s="113" t="s">
        <v>491</v>
      </c>
      <c r="C289" s="113" t="s">
        <v>198</v>
      </c>
      <c r="D289" s="113" t="s">
        <v>203</v>
      </c>
      <c r="E289" s="113" t="s">
        <v>227</v>
      </c>
      <c r="F289" s="113" t="s">
        <v>78</v>
      </c>
      <c r="G289" s="114">
        <f>G295</f>
        <v>0</v>
      </c>
      <c r="H289" s="114"/>
      <c r="I289" s="114"/>
    </row>
    <row r="290" spans="1:9" ht="44.25" customHeight="1" x14ac:dyDescent="0.25">
      <c r="A290" s="119" t="s">
        <v>161</v>
      </c>
      <c r="B290" s="113" t="s">
        <v>491</v>
      </c>
      <c r="C290" s="113" t="s">
        <v>198</v>
      </c>
      <c r="D290" s="113" t="s">
        <v>203</v>
      </c>
      <c r="E290" s="113" t="s">
        <v>162</v>
      </c>
      <c r="F290" s="113" t="s">
        <v>58</v>
      </c>
      <c r="G290" s="114">
        <f>G291+G296</f>
        <v>512</v>
      </c>
      <c r="H290" s="114">
        <f t="shared" ref="H290:I290" si="39">H291+H296</f>
        <v>0</v>
      </c>
      <c r="I290" s="114">
        <f t="shared" si="39"/>
        <v>0</v>
      </c>
    </row>
    <row r="291" spans="1:9" ht="73.5" customHeight="1" x14ac:dyDescent="0.25">
      <c r="A291" s="119" t="s">
        <v>222</v>
      </c>
      <c r="B291" s="113" t="s">
        <v>491</v>
      </c>
      <c r="C291" s="113" t="s">
        <v>198</v>
      </c>
      <c r="D291" s="113" t="s">
        <v>203</v>
      </c>
      <c r="E291" s="113" t="s">
        <v>223</v>
      </c>
      <c r="F291" s="113" t="s">
        <v>58</v>
      </c>
      <c r="G291" s="114">
        <f>G292</f>
        <v>463</v>
      </c>
      <c r="H291" s="114">
        <f t="shared" ref="H291:I293" si="40">H292</f>
        <v>0</v>
      </c>
      <c r="I291" s="114">
        <f t="shared" si="40"/>
        <v>0</v>
      </c>
    </row>
    <row r="292" spans="1:9" ht="27" customHeight="1" x14ac:dyDescent="0.25">
      <c r="A292" s="119" t="s">
        <v>136</v>
      </c>
      <c r="B292" s="113" t="s">
        <v>491</v>
      </c>
      <c r="C292" s="113" t="s">
        <v>198</v>
      </c>
      <c r="D292" s="113" t="s">
        <v>203</v>
      </c>
      <c r="E292" s="113" t="s">
        <v>224</v>
      </c>
      <c r="F292" s="113" t="s">
        <v>58</v>
      </c>
      <c r="G292" s="114">
        <f>G293</f>
        <v>463</v>
      </c>
      <c r="H292" s="114">
        <f t="shared" si="40"/>
        <v>0</v>
      </c>
      <c r="I292" s="114">
        <f t="shared" si="40"/>
        <v>0</v>
      </c>
    </row>
    <row r="293" spans="1:9" ht="27" customHeight="1" x14ac:dyDescent="0.25">
      <c r="A293" s="119" t="s">
        <v>77</v>
      </c>
      <c r="B293" s="113" t="s">
        <v>491</v>
      </c>
      <c r="C293" s="113" t="s">
        <v>198</v>
      </c>
      <c r="D293" s="113" t="s">
        <v>203</v>
      </c>
      <c r="E293" s="113" t="s">
        <v>224</v>
      </c>
      <c r="F293" s="113" t="s">
        <v>78</v>
      </c>
      <c r="G293" s="114">
        <f>G294</f>
        <v>463</v>
      </c>
      <c r="H293" s="114">
        <f t="shared" si="40"/>
        <v>0</v>
      </c>
      <c r="I293" s="114">
        <f t="shared" si="40"/>
        <v>0</v>
      </c>
    </row>
    <row r="294" spans="1:9" ht="27" customHeight="1" x14ac:dyDescent="0.25">
      <c r="A294" s="119" t="s">
        <v>79</v>
      </c>
      <c r="B294" s="113" t="s">
        <v>491</v>
      </c>
      <c r="C294" s="113" t="s">
        <v>198</v>
      </c>
      <c r="D294" s="113" t="s">
        <v>203</v>
      </c>
      <c r="E294" s="113" t="s">
        <v>224</v>
      </c>
      <c r="F294" s="113" t="s">
        <v>80</v>
      </c>
      <c r="G294" s="114">
        <v>463</v>
      </c>
      <c r="H294" s="114">
        <v>0</v>
      </c>
      <c r="I294" s="114">
        <v>0</v>
      </c>
    </row>
    <row r="295" spans="1:9" ht="27" hidden="1" customHeight="1" x14ac:dyDescent="0.25">
      <c r="A295" s="119" t="s">
        <v>79</v>
      </c>
      <c r="B295" s="113" t="s">
        <v>491</v>
      </c>
      <c r="C295" s="113" t="s">
        <v>198</v>
      </c>
      <c r="D295" s="113" t="s">
        <v>203</v>
      </c>
      <c r="E295" s="113" t="s">
        <v>227</v>
      </c>
      <c r="F295" s="113" t="s">
        <v>80</v>
      </c>
      <c r="G295" s="114"/>
      <c r="H295" s="114"/>
      <c r="I295" s="114"/>
    </row>
    <row r="296" spans="1:9" ht="42.75" customHeight="1" x14ac:dyDescent="0.25">
      <c r="A296" s="119" t="s">
        <v>225</v>
      </c>
      <c r="B296" s="113" t="s">
        <v>491</v>
      </c>
      <c r="C296" s="113" t="s">
        <v>198</v>
      </c>
      <c r="D296" s="113" t="s">
        <v>203</v>
      </c>
      <c r="E296" s="113" t="s">
        <v>226</v>
      </c>
      <c r="F296" s="113" t="s">
        <v>58</v>
      </c>
      <c r="G296" s="114">
        <f>G297</f>
        <v>49</v>
      </c>
      <c r="H296" s="114">
        <f t="shared" ref="H296:I298" si="41">H297</f>
        <v>0</v>
      </c>
      <c r="I296" s="114">
        <f t="shared" si="41"/>
        <v>0</v>
      </c>
    </row>
    <row r="297" spans="1:9" ht="24" customHeight="1" x14ac:dyDescent="0.25">
      <c r="A297" s="119" t="s">
        <v>136</v>
      </c>
      <c r="B297" s="113" t="s">
        <v>491</v>
      </c>
      <c r="C297" s="113" t="s">
        <v>198</v>
      </c>
      <c r="D297" s="113" t="s">
        <v>203</v>
      </c>
      <c r="E297" s="113" t="s">
        <v>227</v>
      </c>
      <c r="F297" s="113" t="s">
        <v>58</v>
      </c>
      <c r="G297" s="114">
        <f>G298</f>
        <v>49</v>
      </c>
      <c r="H297" s="114">
        <f t="shared" si="41"/>
        <v>0</v>
      </c>
      <c r="I297" s="114">
        <f t="shared" si="41"/>
        <v>0</v>
      </c>
    </row>
    <row r="298" spans="1:9" ht="27" customHeight="1" x14ac:dyDescent="0.25">
      <c r="A298" s="119" t="s">
        <v>77</v>
      </c>
      <c r="B298" s="113" t="s">
        <v>491</v>
      </c>
      <c r="C298" s="113" t="s">
        <v>198</v>
      </c>
      <c r="D298" s="113" t="s">
        <v>203</v>
      </c>
      <c r="E298" s="113" t="s">
        <v>227</v>
      </c>
      <c r="F298" s="113" t="s">
        <v>78</v>
      </c>
      <c r="G298" s="114">
        <f>G299</f>
        <v>49</v>
      </c>
      <c r="H298" s="114">
        <f t="shared" si="41"/>
        <v>0</v>
      </c>
      <c r="I298" s="114">
        <f t="shared" si="41"/>
        <v>0</v>
      </c>
    </row>
    <row r="299" spans="1:9" ht="27" customHeight="1" x14ac:dyDescent="0.25">
      <c r="A299" s="119" t="s">
        <v>79</v>
      </c>
      <c r="B299" s="113" t="s">
        <v>491</v>
      </c>
      <c r="C299" s="113" t="s">
        <v>198</v>
      </c>
      <c r="D299" s="113" t="s">
        <v>203</v>
      </c>
      <c r="E299" s="113" t="s">
        <v>227</v>
      </c>
      <c r="F299" s="113" t="s">
        <v>80</v>
      </c>
      <c r="G299" s="114">
        <v>49</v>
      </c>
      <c r="H299" s="114">
        <v>0</v>
      </c>
      <c r="I299" s="114">
        <v>0</v>
      </c>
    </row>
    <row r="300" spans="1:9" s="33" customFormat="1" ht="15" x14ac:dyDescent="0.25">
      <c r="A300" s="119" t="s">
        <v>228</v>
      </c>
      <c r="B300" s="113" t="s">
        <v>491</v>
      </c>
      <c r="C300" s="113" t="s">
        <v>72</v>
      </c>
      <c r="D300" s="113" t="s">
        <v>56</v>
      </c>
      <c r="E300" s="113" t="s">
        <v>57</v>
      </c>
      <c r="F300" s="113" t="s">
        <v>58</v>
      </c>
      <c r="G300" s="114">
        <f>G301+G310+G351</f>
        <v>6612.7999999999993</v>
      </c>
      <c r="H300" s="114">
        <f>H301+H310+H351</f>
        <v>2522</v>
      </c>
      <c r="I300" s="114">
        <f>I301+I310+I351</f>
        <v>2531.8999999999996</v>
      </c>
    </row>
    <row r="301" spans="1:9" s="33" customFormat="1" ht="15" x14ac:dyDescent="0.25">
      <c r="A301" s="119" t="s">
        <v>229</v>
      </c>
      <c r="B301" s="113" t="s">
        <v>491</v>
      </c>
      <c r="C301" s="113" t="s">
        <v>72</v>
      </c>
      <c r="D301" s="113" t="s">
        <v>102</v>
      </c>
      <c r="E301" s="113" t="s">
        <v>57</v>
      </c>
      <c r="F301" s="113" t="s">
        <v>58</v>
      </c>
      <c r="G301" s="114">
        <f t="shared" ref="G301:I302" si="42">G302</f>
        <v>48.7</v>
      </c>
      <c r="H301" s="114">
        <f t="shared" si="42"/>
        <v>48.7</v>
      </c>
      <c r="I301" s="114">
        <f t="shared" si="42"/>
        <v>48.7</v>
      </c>
    </row>
    <row r="302" spans="1:9" s="33" customFormat="1" ht="26.25" x14ac:dyDescent="0.25">
      <c r="A302" s="119" t="s">
        <v>61</v>
      </c>
      <c r="B302" s="113" t="s">
        <v>491</v>
      </c>
      <c r="C302" s="113" t="s">
        <v>72</v>
      </c>
      <c r="D302" s="113" t="s">
        <v>102</v>
      </c>
      <c r="E302" s="113" t="s">
        <v>62</v>
      </c>
      <c r="F302" s="113" t="s">
        <v>58</v>
      </c>
      <c r="G302" s="114">
        <f t="shared" si="42"/>
        <v>48.7</v>
      </c>
      <c r="H302" s="114">
        <f t="shared" si="42"/>
        <v>48.7</v>
      </c>
      <c r="I302" s="114">
        <f t="shared" si="42"/>
        <v>48.7</v>
      </c>
    </row>
    <row r="303" spans="1:9" s="33" customFormat="1" ht="26.25" x14ac:dyDescent="0.25">
      <c r="A303" s="119" t="s">
        <v>63</v>
      </c>
      <c r="B303" s="113" t="s">
        <v>491</v>
      </c>
      <c r="C303" s="113" t="s">
        <v>72</v>
      </c>
      <c r="D303" s="113" t="s">
        <v>102</v>
      </c>
      <c r="E303" s="113" t="s">
        <v>64</v>
      </c>
      <c r="F303" s="113" t="s">
        <v>58</v>
      </c>
      <c r="G303" s="114">
        <f>G307</f>
        <v>48.7</v>
      </c>
      <c r="H303" s="114">
        <f>H307</f>
        <v>48.7</v>
      </c>
      <c r="I303" s="114">
        <f>I307</f>
        <v>48.7</v>
      </c>
    </row>
    <row r="304" spans="1:9" s="33" customFormat="1" ht="30" hidden="1" customHeight="1" x14ac:dyDescent="0.25">
      <c r="A304" s="119" t="s">
        <v>230</v>
      </c>
      <c r="B304" s="113" t="s">
        <v>491</v>
      </c>
      <c r="C304" s="113" t="s">
        <v>72</v>
      </c>
      <c r="D304" s="113" t="s">
        <v>102</v>
      </c>
      <c r="E304" s="113" t="s">
        <v>231</v>
      </c>
      <c r="F304" s="113" t="s">
        <v>58</v>
      </c>
      <c r="G304" s="114">
        <f t="shared" ref="G304:I305" si="43">G305</f>
        <v>0</v>
      </c>
      <c r="H304" s="114">
        <f t="shared" si="43"/>
        <v>0</v>
      </c>
      <c r="I304" s="114">
        <f t="shared" si="43"/>
        <v>0</v>
      </c>
    </row>
    <row r="305" spans="1:9" s="33" customFormat="1" ht="26.25" hidden="1" x14ac:dyDescent="0.25">
      <c r="A305" s="119" t="s">
        <v>77</v>
      </c>
      <c r="B305" s="113" t="s">
        <v>491</v>
      </c>
      <c r="C305" s="113" t="s">
        <v>72</v>
      </c>
      <c r="D305" s="113" t="s">
        <v>102</v>
      </c>
      <c r="E305" s="113" t="s">
        <v>231</v>
      </c>
      <c r="F305" s="113" t="s">
        <v>78</v>
      </c>
      <c r="G305" s="114">
        <f t="shared" si="43"/>
        <v>0</v>
      </c>
      <c r="H305" s="114">
        <f t="shared" si="43"/>
        <v>0</v>
      </c>
      <c r="I305" s="114">
        <f t="shared" si="43"/>
        <v>0</v>
      </c>
    </row>
    <row r="306" spans="1:9" s="33" customFormat="1" ht="26.25" hidden="1" x14ac:dyDescent="0.25">
      <c r="A306" s="119" t="s">
        <v>79</v>
      </c>
      <c r="B306" s="113" t="s">
        <v>491</v>
      </c>
      <c r="C306" s="113" t="s">
        <v>72</v>
      </c>
      <c r="D306" s="113" t="s">
        <v>102</v>
      </c>
      <c r="E306" s="113" t="s">
        <v>231</v>
      </c>
      <c r="F306" s="113" t="s">
        <v>80</v>
      </c>
      <c r="G306" s="114">
        <v>0</v>
      </c>
      <c r="H306" s="114">
        <v>0</v>
      </c>
      <c r="I306" s="114">
        <v>0</v>
      </c>
    </row>
    <row r="307" spans="1:9" s="33" customFormat="1" ht="26.25" x14ac:dyDescent="0.25">
      <c r="A307" s="119" t="s">
        <v>232</v>
      </c>
      <c r="B307" s="113" t="s">
        <v>491</v>
      </c>
      <c r="C307" s="113" t="s">
        <v>72</v>
      </c>
      <c r="D307" s="113" t="s">
        <v>102</v>
      </c>
      <c r="E307" s="113" t="s">
        <v>233</v>
      </c>
      <c r="F307" s="113" t="s">
        <v>58</v>
      </c>
      <c r="G307" s="114">
        <f t="shared" ref="G307:I308" si="44">G308</f>
        <v>48.7</v>
      </c>
      <c r="H307" s="114">
        <f t="shared" si="44"/>
        <v>48.7</v>
      </c>
      <c r="I307" s="114">
        <f t="shared" si="44"/>
        <v>48.7</v>
      </c>
    </row>
    <row r="308" spans="1:9" s="33" customFormat="1" ht="28.5" customHeight="1" x14ac:dyDescent="0.25">
      <c r="A308" s="119" t="s">
        <v>77</v>
      </c>
      <c r="B308" s="113" t="s">
        <v>491</v>
      </c>
      <c r="C308" s="113" t="s">
        <v>72</v>
      </c>
      <c r="D308" s="113" t="s">
        <v>102</v>
      </c>
      <c r="E308" s="113" t="s">
        <v>233</v>
      </c>
      <c r="F308" s="113" t="s">
        <v>78</v>
      </c>
      <c r="G308" s="114">
        <f t="shared" si="44"/>
        <v>48.7</v>
      </c>
      <c r="H308" s="114">
        <f t="shared" si="44"/>
        <v>48.7</v>
      </c>
      <c r="I308" s="114">
        <f t="shared" si="44"/>
        <v>48.7</v>
      </c>
    </row>
    <row r="309" spans="1:9" s="33" customFormat="1" ht="29.25" customHeight="1" x14ac:dyDescent="0.25">
      <c r="A309" s="119" t="s">
        <v>79</v>
      </c>
      <c r="B309" s="113" t="s">
        <v>491</v>
      </c>
      <c r="C309" s="113" t="s">
        <v>72</v>
      </c>
      <c r="D309" s="113" t="s">
        <v>102</v>
      </c>
      <c r="E309" s="113" t="s">
        <v>233</v>
      </c>
      <c r="F309" s="113" t="s">
        <v>80</v>
      </c>
      <c r="G309" s="114">
        <v>48.7</v>
      </c>
      <c r="H309" s="114">
        <v>48.7</v>
      </c>
      <c r="I309" s="114">
        <v>48.7</v>
      </c>
    </row>
    <row r="310" spans="1:9" s="33" customFormat="1" ht="19.5" customHeight="1" x14ac:dyDescent="0.25">
      <c r="A310" s="119" t="s">
        <v>234</v>
      </c>
      <c r="B310" s="113" t="s">
        <v>491</v>
      </c>
      <c r="C310" s="113" t="s">
        <v>72</v>
      </c>
      <c r="D310" s="113" t="s">
        <v>203</v>
      </c>
      <c r="E310" s="113" t="s">
        <v>57</v>
      </c>
      <c r="F310" s="113" t="s">
        <v>58</v>
      </c>
      <c r="G310" s="114">
        <f>G314+G323+G346+G341</f>
        <v>6364.0999999999995</v>
      </c>
      <c r="H310" s="114">
        <f>H314+H323+H346+H341</f>
        <v>2273.3000000000002</v>
      </c>
      <c r="I310" s="114">
        <f>I314+I323+I346+I341</f>
        <v>2323.1999999999998</v>
      </c>
    </row>
    <row r="311" spans="1:9" s="33" customFormat="1" ht="31.5" hidden="1" customHeight="1" x14ac:dyDescent="0.25">
      <c r="A311" s="119" t="s">
        <v>235</v>
      </c>
      <c r="B311" s="113" t="s">
        <v>491</v>
      </c>
      <c r="C311" s="113" t="s">
        <v>72</v>
      </c>
      <c r="D311" s="113" t="s">
        <v>203</v>
      </c>
      <c r="E311" s="113" t="s">
        <v>236</v>
      </c>
      <c r="F311" s="113" t="s">
        <v>58</v>
      </c>
      <c r="G311" s="114">
        <f>G312</f>
        <v>0</v>
      </c>
      <c r="H311" s="130"/>
      <c r="I311" s="130"/>
    </row>
    <row r="312" spans="1:9" s="33" customFormat="1" ht="27" hidden="1" customHeight="1" x14ac:dyDescent="0.25">
      <c r="A312" s="119" t="s">
        <v>106</v>
      </c>
      <c r="B312" s="113" t="s">
        <v>491</v>
      </c>
      <c r="C312" s="113" t="s">
        <v>72</v>
      </c>
      <c r="D312" s="113" t="s">
        <v>203</v>
      </c>
      <c r="E312" s="113" t="s">
        <v>236</v>
      </c>
      <c r="F312" s="113" t="s">
        <v>78</v>
      </c>
      <c r="G312" s="114">
        <f>G313</f>
        <v>0</v>
      </c>
      <c r="H312" s="130"/>
      <c r="I312" s="130"/>
    </row>
    <row r="313" spans="1:9" s="33" customFormat="1" ht="30.75" hidden="1" customHeight="1" x14ac:dyDescent="0.25">
      <c r="A313" s="119" t="s">
        <v>79</v>
      </c>
      <c r="B313" s="113" t="s">
        <v>491</v>
      </c>
      <c r="C313" s="113" t="s">
        <v>72</v>
      </c>
      <c r="D313" s="113" t="s">
        <v>203</v>
      </c>
      <c r="E313" s="113" t="s">
        <v>236</v>
      </c>
      <c r="F313" s="113" t="s">
        <v>80</v>
      </c>
      <c r="G313" s="114">
        <v>0</v>
      </c>
      <c r="H313" s="130"/>
      <c r="I313" s="130"/>
    </row>
    <row r="314" spans="1:9" s="33" customFormat="1" ht="42" customHeight="1" x14ac:dyDescent="0.25">
      <c r="A314" s="119" t="s">
        <v>731</v>
      </c>
      <c r="B314" s="113" t="s">
        <v>491</v>
      </c>
      <c r="C314" s="113" t="s">
        <v>72</v>
      </c>
      <c r="D314" s="113" t="s">
        <v>203</v>
      </c>
      <c r="E314" s="113" t="s">
        <v>238</v>
      </c>
      <c r="F314" s="113" t="s">
        <v>58</v>
      </c>
      <c r="G314" s="114">
        <f>G315+G319</f>
        <v>100</v>
      </c>
      <c r="H314" s="114">
        <f>H315+H319</f>
        <v>100</v>
      </c>
      <c r="I314" s="114">
        <f>I315+I319</f>
        <v>100</v>
      </c>
    </row>
    <row r="315" spans="1:9" s="33" customFormat="1" ht="41.25" customHeight="1" x14ac:dyDescent="0.25">
      <c r="A315" s="119" t="s">
        <v>239</v>
      </c>
      <c r="B315" s="113" t="s">
        <v>491</v>
      </c>
      <c r="C315" s="113" t="s">
        <v>72</v>
      </c>
      <c r="D315" s="113" t="s">
        <v>203</v>
      </c>
      <c r="E315" s="113" t="s">
        <v>240</v>
      </c>
      <c r="F315" s="113" t="s">
        <v>58</v>
      </c>
      <c r="G315" s="114">
        <f>G316</f>
        <v>100</v>
      </c>
      <c r="H315" s="114">
        <f t="shared" ref="H315:I317" si="45">H316</f>
        <v>100</v>
      </c>
      <c r="I315" s="114">
        <f t="shared" si="45"/>
        <v>100</v>
      </c>
    </row>
    <row r="316" spans="1:9" s="33" customFormat="1" ht="16.5" customHeight="1" x14ac:dyDescent="0.25">
      <c r="A316" s="119" t="s">
        <v>136</v>
      </c>
      <c r="B316" s="113" t="s">
        <v>491</v>
      </c>
      <c r="C316" s="113" t="s">
        <v>72</v>
      </c>
      <c r="D316" s="113" t="s">
        <v>203</v>
      </c>
      <c r="E316" s="113" t="s">
        <v>241</v>
      </c>
      <c r="F316" s="113" t="s">
        <v>58</v>
      </c>
      <c r="G316" s="114">
        <f>G317</f>
        <v>100</v>
      </c>
      <c r="H316" s="114">
        <f t="shared" si="45"/>
        <v>100</v>
      </c>
      <c r="I316" s="114">
        <f t="shared" si="45"/>
        <v>100</v>
      </c>
    </row>
    <row r="317" spans="1:9" s="33" customFormat="1" ht="30.75" customHeight="1" x14ac:dyDescent="0.25">
      <c r="A317" s="119" t="s">
        <v>77</v>
      </c>
      <c r="B317" s="113" t="s">
        <v>491</v>
      </c>
      <c r="C317" s="113" t="s">
        <v>72</v>
      </c>
      <c r="D317" s="113" t="s">
        <v>203</v>
      </c>
      <c r="E317" s="113" t="s">
        <v>241</v>
      </c>
      <c r="F317" s="113" t="s">
        <v>78</v>
      </c>
      <c r="G317" s="114">
        <f>G318</f>
        <v>100</v>
      </c>
      <c r="H317" s="114">
        <f t="shared" si="45"/>
        <v>100</v>
      </c>
      <c r="I317" s="114">
        <f t="shared" si="45"/>
        <v>100</v>
      </c>
    </row>
    <row r="318" spans="1:9" s="33" customFormat="1" ht="30.75" customHeight="1" x14ac:dyDescent="0.25">
      <c r="A318" s="119" t="s">
        <v>79</v>
      </c>
      <c r="B318" s="113" t="s">
        <v>491</v>
      </c>
      <c r="C318" s="113" t="s">
        <v>72</v>
      </c>
      <c r="D318" s="113" t="s">
        <v>203</v>
      </c>
      <c r="E318" s="113" t="s">
        <v>241</v>
      </c>
      <c r="F318" s="113" t="s">
        <v>80</v>
      </c>
      <c r="G318" s="114">
        <v>100</v>
      </c>
      <c r="H318" s="114">
        <v>100</v>
      </c>
      <c r="I318" s="114">
        <v>100</v>
      </c>
    </row>
    <row r="319" spans="1:9" s="33" customFormat="1" ht="40.5" hidden="1" customHeight="1" x14ac:dyDescent="0.25">
      <c r="A319" s="119" t="s">
        <v>242</v>
      </c>
      <c r="B319" s="113" t="s">
        <v>491</v>
      </c>
      <c r="C319" s="113" t="s">
        <v>72</v>
      </c>
      <c r="D319" s="113" t="s">
        <v>203</v>
      </c>
      <c r="E319" s="113" t="s">
        <v>243</v>
      </c>
      <c r="F319" s="113" t="s">
        <v>58</v>
      </c>
      <c r="G319" s="114">
        <f>G320</f>
        <v>0</v>
      </c>
      <c r="H319" s="130"/>
      <c r="I319" s="130"/>
    </row>
    <row r="320" spans="1:9" s="33" customFormat="1" ht="22.5" hidden="1" customHeight="1" x14ac:dyDescent="0.25">
      <c r="A320" s="119" t="s">
        <v>136</v>
      </c>
      <c r="B320" s="113" t="s">
        <v>491</v>
      </c>
      <c r="C320" s="113" t="s">
        <v>72</v>
      </c>
      <c r="D320" s="113" t="s">
        <v>203</v>
      </c>
      <c r="E320" s="113" t="s">
        <v>244</v>
      </c>
      <c r="F320" s="113" t="s">
        <v>58</v>
      </c>
      <c r="G320" s="114">
        <f>G321</f>
        <v>0</v>
      </c>
      <c r="H320" s="130"/>
      <c r="I320" s="130"/>
    </row>
    <row r="321" spans="1:9" s="33" customFormat="1" ht="30.75" hidden="1" customHeight="1" x14ac:dyDescent="0.25">
      <c r="A321" s="119" t="s">
        <v>77</v>
      </c>
      <c r="B321" s="113" t="s">
        <v>491</v>
      </c>
      <c r="C321" s="113" t="s">
        <v>72</v>
      </c>
      <c r="D321" s="113" t="s">
        <v>203</v>
      </c>
      <c r="E321" s="113" t="s">
        <v>244</v>
      </c>
      <c r="F321" s="113" t="s">
        <v>78</v>
      </c>
      <c r="G321" s="114">
        <f>G322</f>
        <v>0</v>
      </c>
      <c r="H321" s="130"/>
      <c r="I321" s="130"/>
    </row>
    <row r="322" spans="1:9" s="33" customFormat="1" ht="30.75" hidden="1" customHeight="1" x14ac:dyDescent="0.25">
      <c r="A322" s="119" t="s">
        <v>79</v>
      </c>
      <c r="B322" s="113" t="s">
        <v>491</v>
      </c>
      <c r="C322" s="113" t="s">
        <v>72</v>
      </c>
      <c r="D322" s="113" t="s">
        <v>203</v>
      </c>
      <c r="E322" s="113" t="s">
        <v>244</v>
      </c>
      <c r="F322" s="113" t="s">
        <v>80</v>
      </c>
      <c r="G322" s="114"/>
      <c r="H322" s="130"/>
      <c r="I322" s="130"/>
    </row>
    <row r="323" spans="1:9" s="33" customFormat="1" ht="83.25" customHeight="1" x14ac:dyDescent="0.25">
      <c r="A323" s="119" t="s">
        <v>726</v>
      </c>
      <c r="B323" s="113" t="s">
        <v>491</v>
      </c>
      <c r="C323" s="113" t="s">
        <v>72</v>
      </c>
      <c r="D323" s="113" t="s">
        <v>203</v>
      </c>
      <c r="E323" s="113" t="s">
        <v>245</v>
      </c>
      <c r="F323" s="113" t="s">
        <v>58</v>
      </c>
      <c r="G323" s="114">
        <f>G330+G337+G324+G327</f>
        <v>6214.0999999999995</v>
      </c>
      <c r="H323" s="114">
        <f>H330+H337</f>
        <v>2053.4</v>
      </c>
      <c r="I323" s="114">
        <f>I330+I337</f>
        <v>2123.2999999999997</v>
      </c>
    </row>
    <row r="324" spans="1:9" s="33" customFormat="1" ht="67.5" hidden="1" customHeight="1" x14ac:dyDescent="0.25">
      <c r="A324" s="119" t="s">
        <v>664</v>
      </c>
      <c r="B324" s="113" t="s">
        <v>491</v>
      </c>
      <c r="C324" s="113" t="s">
        <v>72</v>
      </c>
      <c r="D324" s="113" t="s">
        <v>203</v>
      </c>
      <c r="E324" s="113" t="s">
        <v>665</v>
      </c>
      <c r="F324" s="113" t="s">
        <v>58</v>
      </c>
      <c r="G324" s="114">
        <f>G325</f>
        <v>0</v>
      </c>
      <c r="H324" s="114">
        <v>0</v>
      </c>
      <c r="I324" s="114">
        <v>0</v>
      </c>
    </row>
    <row r="325" spans="1:9" s="33" customFormat="1" ht="35.25" hidden="1" customHeight="1" x14ac:dyDescent="0.25">
      <c r="A325" s="119" t="s">
        <v>77</v>
      </c>
      <c r="B325" s="113" t="s">
        <v>491</v>
      </c>
      <c r="C325" s="113" t="s">
        <v>72</v>
      </c>
      <c r="D325" s="113" t="s">
        <v>203</v>
      </c>
      <c r="E325" s="113" t="s">
        <v>665</v>
      </c>
      <c r="F325" s="113" t="s">
        <v>78</v>
      </c>
      <c r="G325" s="114">
        <f>G326</f>
        <v>0</v>
      </c>
      <c r="H325" s="114">
        <v>0</v>
      </c>
      <c r="I325" s="114">
        <v>0</v>
      </c>
    </row>
    <row r="326" spans="1:9" s="33" customFormat="1" ht="33" hidden="1" customHeight="1" x14ac:dyDescent="0.25">
      <c r="A326" s="119" t="s">
        <v>79</v>
      </c>
      <c r="B326" s="113" t="s">
        <v>491</v>
      </c>
      <c r="C326" s="113" t="s">
        <v>72</v>
      </c>
      <c r="D326" s="113" t="s">
        <v>203</v>
      </c>
      <c r="E326" s="113" t="s">
        <v>665</v>
      </c>
      <c r="F326" s="113" t="s">
        <v>80</v>
      </c>
      <c r="G326" s="114"/>
      <c r="H326" s="114">
        <v>0</v>
      </c>
      <c r="I326" s="114">
        <v>0</v>
      </c>
    </row>
    <row r="327" spans="1:9" s="33" customFormat="1" ht="69" hidden="1" customHeight="1" x14ac:dyDescent="0.25">
      <c r="A327" s="119" t="s">
        <v>666</v>
      </c>
      <c r="B327" s="113" t="s">
        <v>491</v>
      </c>
      <c r="C327" s="113" t="s">
        <v>72</v>
      </c>
      <c r="D327" s="113" t="s">
        <v>203</v>
      </c>
      <c r="E327" s="113" t="s">
        <v>667</v>
      </c>
      <c r="F327" s="113" t="s">
        <v>58</v>
      </c>
      <c r="G327" s="114">
        <f>G328</f>
        <v>0</v>
      </c>
      <c r="H327" s="114">
        <v>0</v>
      </c>
      <c r="I327" s="114">
        <v>0</v>
      </c>
    </row>
    <row r="328" spans="1:9" s="33" customFormat="1" ht="34.5" hidden="1" customHeight="1" x14ac:dyDescent="0.25">
      <c r="A328" s="119" t="s">
        <v>77</v>
      </c>
      <c r="B328" s="113" t="s">
        <v>491</v>
      </c>
      <c r="C328" s="113" t="s">
        <v>72</v>
      </c>
      <c r="D328" s="113" t="s">
        <v>203</v>
      </c>
      <c r="E328" s="113" t="s">
        <v>667</v>
      </c>
      <c r="F328" s="113" t="s">
        <v>78</v>
      </c>
      <c r="G328" s="114">
        <f>G329</f>
        <v>0</v>
      </c>
      <c r="H328" s="114">
        <v>0</v>
      </c>
      <c r="I328" s="114">
        <v>0</v>
      </c>
    </row>
    <row r="329" spans="1:9" s="33" customFormat="1" ht="20.25" hidden="1" customHeight="1" x14ac:dyDescent="0.25">
      <c r="A329" s="119" t="s">
        <v>79</v>
      </c>
      <c r="B329" s="113" t="s">
        <v>491</v>
      </c>
      <c r="C329" s="113" t="s">
        <v>72</v>
      </c>
      <c r="D329" s="113" t="s">
        <v>203</v>
      </c>
      <c r="E329" s="113" t="s">
        <v>667</v>
      </c>
      <c r="F329" s="113" t="s">
        <v>80</v>
      </c>
      <c r="G329" s="114"/>
      <c r="H329" s="114">
        <v>0</v>
      </c>
      <c r="I329" s="114">
        <v>0</v>
      </c>
    </row>
    <row r="330" spans="1:9" s="33" customFormat="1" ht="65.25" customHeight="1" x14ac:dyDescent="0.25">
      <c r="A330" s="119" t="s">
        <v>246</v>
      </c>
      <c r="B330" s="113" t="s">
        <v>491</v>
      </c>
      <c r="C330" s="113" t="s">
        <v>72</v>
      </c>
      <c r="D330" s="113" t="s">
        <v>203</v>
      </c>
      <c r="E330" s="113" t="s">
        <v>247</v>
      </c>
      <c r="F330" s="113" t="s">
        <v>58</v>
      </c>
      <c r="G330" s="114">
        <f>G334+G331</f>
        <v>6033.7</v>
      </c>
      <c r="H330" s="114">
        <f>H334</f>
        <v>1938.2</v>
      </c>
      <c r="I330" s="114">
        <f>I334</f>
        <v>2008.1</v>
      </c>
    </row>
    <row r="331" spans="1:9" s="33" customFormat="1" ht="43.5" hidden="1" customHeight="1" x14ac:dyDescent="0.25">
      <c r="A331" s="119" t="s">
        <v>655</v>
      </c>
      <c r="B331" s="113" t="s">
        <v>491</v>
      </c>
      <c r="C331" s="113" t="s">
        <v>72</v>
      </c>
      <c r="D331" s="113" t="s">
        <v>203</v>
      </c>
      <c r="E331" s="113" t="s">
        <v>668</v>
      </c>
      <c r="F331" s="113" t="s">
        <v>58</v>
      </c>
      <c r="G331" s="114">
        <f>G332</f>
        <v>0</v>
      </c>
      <c r="H331" s="114">
        <v>0</v>
      </c>
      <c r="I331" s="114">
        <v>0</v>
      </c>
    </row>
    <row r="332" spans="1:9" s="33" customFormat="1" ht="30" hidden="1" customHeight="1" x14ac:dyDescent="0.25">
      <c r="A332" s="119" t="s">
        <v>77</v>
      </c>
      <c r="B332" s="113" t="s">
        <v>491</v>
      </c>
      <c r="C332" s="113" t="s">
        <v>72</v>
      </c>
      <c r="D332" s="113" t="s">
        <v>203</v>
      </c>
      <c r="E332" s="113" t="s">
        <v>668</v>
      </c>
      <c r="F332" s="113" t="s">
        <v>78</v>
      </c>
      <c r="G332" s="114">
        <f>G333</f>
        <v>0</v>
      </c>
      <c r="H332" s="114">
        <v>0</v>
      </c>
      <c r="I332" s="114">
        <v>0</v>
      </c>
    </row>
    <row r="333" spans="1:9" s="33" customFormat="1" ht="31.5" hidden="1" customHeight="1" x14ac:dyDescent="0.25">
      <c r="A333" s="119" t="s">
        <v>79</v>
      </c>
      <c r="B333" s="113" t="s">
        <v>491</v>
      </c>
      <c r="C333" s="113" t="s">
        <v>72</v>
      </c>
      <c r="D333" s="113" t="s">
        <v>203</v>
      </c>
      <c r="E333" s="113" t="s">
        <v>668</v>
      </c>
      <c r="F333" s="113" t="s">
        <v>80</v>
      </c>
      <c r="G333" s="114"/>
      <c r="H333" s="114">
        <v>0</v>
      </c>
      <c r="I333" s="114">
        <v>0</v>
      </c>
    </row>
    <row r="334" spans="1:9" s="33" customFormat="1" ht="20.25" customHeight="1" x14ac:dyDescent="0.25">
      <c r="A334" s="119" t="s">
        <v>136</v>
      </c>
      <c r="B334" s="113" t="s">
        <v>491</v>
      </c>
      <c r="C334" s="113" t="s">
        <v>72</v>
      </c>
      <c r="D334" s="113" t="s">
        <v>203</v>
      </c>
      <c r="E334" s="113" t="s">
        <v>248</v>
      </c>
      <c r="F334" s="113" t="s">
        <v>58</v>
      </c>
      <c r="G334" s="114">
        <f>G335</f>
        <v>6033.7</v>
      </c>
      <c r="H334" s="114">
        <f t="shared" ref="H334:I335" si="46">H335</f>
        <v>1938.2</v>
      </c>
      <c r="I334" s="114">
        <f t="shared" si="46"/>
        <v>2008.1</v>
      </c>
    </row>
    <row r="335" spans="1:9" s="33" customFormat="1" ht="30.75" customHeight="1" x14ac:dyDescent="0.25">
      <c r="A335" s="119" t="s">
        <v>77</v>
      </c>
      <c r="B335" s="113" t="s">
        <v>491</v>
      </c>
      <c r="C335" s="113" t="s">
        <v>72</v>
      </c>
      <c r="D335" s="113" t="s">
        <v>203</v>
      </c>
      <c r="E335" s="113" t="s">
        <v>248</v>
      </c>
      <c r="F335" s="113" t="s">
        <v>78</v>
      </c>
      <c r="G335" s="114">
        <f>G336</f>
        <v>6033.7</v>
      </c>
      <c r="H335" s="114">
        <f t="shared" si="46"/>
        <v>1938.2</v>
      </c>
      <c r="I335" s="114">
        <f t="shared" si="46"/>
        <v>2008.1</v>
      </c>
    </row>
    <row r="336" spans="1:9" s="33" customFormat="1" ht="30" customHeight="1" x14ac:dyDescent="0.25">
      <c r="A336" s="119" t="s">
        <v>79</v>
      </c>
      <c r="B336" s="113" t="s">
        <v>491</v>
      </c>
      <c r="C336" s="113" t="s">
        <v>72</v>
      </c>
      <c r="D336" s="113" t="s">
        <v>203</v>
      </c>
      <c r="E336" s="113" t="s">
        <v>248</v>
      </c>
      <c r="F336" s="113" t="s">
        <v>80</v>
      </c>
      <c r="G336" s="114">
        <f>6016.3+17.4</f>
        <v>6033.7</v>
      </c>
      <c r="H336" s="114">
        <f>1888.2+50</f>
        <v>1938.2</v>
      </c>
      <c r="I336" s="114">
        <f>1958.1+50</f>
        <v>2008.1</v>
      </c>
    </row>
    <row r="337" spans="1:9" s="33" customFormat="1" ht="83.25" customHeight="1" x14ac:dyDescent="0.25">
      <c r="A337" s="119" t="s">
        <v>249</v>
      </c>
      <c r="B337" s="113" t="s">
        <v>491</v>
      </c>
      <c r="C337" s="113" t="s">
        <v>72</v>
      </c>
      <c r="D337" s="113" t="s">
        <v>203</v>
      </c>
      <c r="E337" s="113" t="s">
        <v>250</v>
      </c>
      <c r="F337" s="113" t="s">
        <v>58</v>
      </c>
      <c r="G337" s="114">
        <f>G338</f>
        <v>180.39999999999998</v>
      </c>
      <c r="H337" s="114">
        <f t="shared" ref="H337:I339" si="47">H338</f>
        <v>115.19999999999999</v>
      </c>
      <c r="I337" s="114">
        <f t="shared" si="47"/>
        <v>115.2</v>
      </c>
    </row>
    <row r="338" spans="1:9" s="33" customFormat="1" ht="15" x14ac:dyDescent="0.25">
      <c r="A338" s="119" t="s">
        <v>136</v>
      </c>
      <c r="B338" s="113" t="s">
        <v>491</v>
      </c>
      <c r="C338" s="113" t="s">
        <v>72</v>
      </c>
      <c r="D338" s="113" t="s">
        <v>203</v>
      </c>
      <c r="E338" s="113" t="s">
        <v>251</v>
      </c>
      <c r="F338" s="113" t="s">
        <v>58</v>
      </c>
      <c r="G338" s="114">
        <f>G339</f>
        <v>180.39999999999998</v>
      </c>
      <c r="H338" s="114">
        <f t="shared" si="47"/>
        <v>115.19999999999999</v>
      </c>
      <c r="I338" s="114">
        <f t="shared" si="47"/>
        <v>115.2</v>
      </c>
    </row>
    <row r="339" spans="1:9" s="33" customFormat="1" ht="26.25" x14ac:dyDescent="0.25">
      <c r="A339" s="119" t="s">
        <v>77</v>
      </c>
      <c r="B339" s="113" t="s">
        <v>491</v>
      </c>
      <c r="C339" s="113" t="s">
        <v>72</v>
      </c>
      <c r="D339" s="113" t="s">
        <v>203</v>
      </c>
      <c r="E339" s="113" t="s">
        <v>251</v>
      </c>
      <c r="F339" s="113" t="s">
        <v>78</v>
      </c>
      <c r="G339" s="114">
        <f>G340</f>
        <v>180.39999999999998</v>
      </c>
      <c r="H339" s="114">
        <f t="shared" si="47"/>
        <v>115.19999999999999</v>
      </c>
      <c r="I339" s="114">
        <f t="shared" si="47"/>
        <v>115.2</v>
      </c>
    </row>
    <row r="340" spans="1:9" s="33" customFormat="1" ht="28.5" customHeight="1" x14ac:dyDescent="0.25">
      <c r="A340" s="119" t="s">
        <v>79</v>
      </c>
      <c r="B340" s="113" t="s">
        <v>491</v>
      </c>
      <c r="C340" s="113" t="s">
        <v>72</v>
      </c>
      <c r="D340" s="113" t="s">
        <v>203</v>
      </c>
      <c r="E340" s="113" t="s">
        <v>251</v>
      </c>
      <c r="F340" s="113" t="s">
        <v>80</v>
      </c>
      <c r="G340" s="114">
        <f>15.2+165.2</f>
        <v>180.39999999999998</v>
      </c>
      <c r="H340" s="114">
        <f>165.2-50</f>
        <v>115.19999999999999</v>
      </c>
      <c r="I340" s="114">
        <v>115.2</v>
      </c>
    </row>
    <row r="341" spans="1:9" s="33" customFormat="1" ht="64.5" hidden="1" x14ac:dyDescent="0.25">
      <c r="A341" s="119" t="s">
        <v>154</v>
      </c>
      <c r="B341" s="113" t="s">
        <v>491</v>
      </c>
      <c r="C341" s="113" t="s">
        <v>72</v>
      </c>
      <c r="D341" s="113" t="s">
        <v>203</v>
      </c>
      <c r="E341" s="113" t="s">
        <v>155</v>
      </c>
      <c r="F341" s="113" t="s">
        <v>58</v>
      </c>
      <c r="G341" s="114">
        <f>G342</f>
        <v>0</v>
      </c>
      <c r="H341" s="130"/>
      <c r="I341" s="130"/>
    </row>
    <row r="342" spans="1:9" s="33" customFormat="1" ht="39" hidden="1" x14ac:dyDescent="0.25">
      <c r="A342" s="119" t="s">
        <v>252</v>
      </c>
      <c r="B342" s="113" t="s">
        <v>491</v>
      </c>
      <c r="C342" s="113" t="s">
        <v>72</v>
      </c>
      <c r="D342" s="113" t="s">
        <v>203</v>
      </c>
      <c r="E342" s="113" t="s">
        <v>253</v>
      </c>
      <c r="F342" s="113" t="s">
        <v>58</v>
      </c>
      <c r="G342" s="114">
        <f>G343</f>
        <v>0</v>
      </c>
      <c r="H342" s="130"/>
      <c r="I342" s="130"/>
    </row>
    <row r="343" spans="1:9" s="33" customFormat="1" ht="15" hidden="1" x14ac:dyDescent="0.25">
      <c r="A343" s="119" t="s">
        <v>136</v>
      </c>
      <c r="B343" s="113" t="s">
        <v>491</v>
      </c>
      <c r="C343" s="113" t="s">
        <v>72</v>
      </c>
      <c r="D343" s="113" t="s">
        <v>203</v>
      </c>
      <c r="E343" s="113" t="s">
        <v>254</v>
      </c>
      <c r="F343" s="113" t="s">
        <v>58</v>
      </c>
      <c r="G343" s="114">
        <f>G344</f>
        <v>0</v>
      </c>
      <c r="H343" s="130"/>
      <c r="I343" s="130"/>
    </row>
    <row r="344" spans="1:9" s="33" customFormat="1" ht="26.25" hidden="1" x14ac:dyDescent="0.25">
      <c r="A344" s="119" t="s">
        <v>77</v>
      </c>
      <c r="B344" s="113" t="s">
        <v>491</v>
      </c>
      <c r="C344" s="113" t="s">
        <v>72</v>
      </c>
      <c r="D344" s="113" t="s">
        <v>203</v>
      </c>
      <c r="E344" s="113" t="s">
        <v>254</v>
      </c>
      <c r="F344" s="113" t="s">
        <v>78</v>
      </c>
      <c r="G344" s="114">
        <f>G345</f>
        <v>0</v>
      </c>
      <c r="H344" s="130"/>
      <c r="I344" s="130"/>
    </row>
    <row r="345" spans="1:9" s="33" customFormat="1" ht="26.25" hidden="1" x14ac:dyDescent="0.25">
      <c r="A345" s="119" t="s">
        <v>79</v>
      </c>
      <c r="B345" s="113" t="s">
        <v>491</v>
      </c>
      <c r="C345" s="113" t="s">
        <v>72</v>
      </c>
      <c r="D345" s="113" t="s">
        <v>203</v>
      </c>
      <c r="E345" s="113" t="s">
        <v>254</v>
      </c>
      <c r="F345" s="113" t="s">
        <v>80</v>
      </c>
      <c r="G345" s="114"/>
      <c r="H345" s="130"/>
      <c r="I345" s="130"/>
    </row>
    <row r="346" spans="1:9" s="33" customFormat="1" ht="44.25" customHeight="1" x14ac:dyDescent="0.25">
      <c r="A346" s="119" t="s">
        <v>722</v>
      </c>
      <c r="B346" s="113" t="s">
        <v>491</v>
      </c>
      <c r="C346" s="113" t="s">
        <v>72</v>
      </c>
      <c r="D346" s="113" t="s">
        <v>203</v>
      </c>
      <c r="E346" s="113" t="s">
        <v>166</v>
      </c>
      <c r="F346" s="113" t="s">
        <v>58</v>
      </c>
      <c r="G346" s="114">
        <f>G347</f>
        <v>50</v>
      </c>
      <c r="H346" s="114">
        <f t="shared" ref="H346:I349" si="48">H347</f>
        <v>119.9</v>
      </c>
      <c r="I346" s="114">
        <f t="shared" si="48"/>
        <v>99.9</v>
      </c>
    </row>
    <row r="347" spans="1:9" s="33" customFormat="1" ht="18" customHeight="1" x14ac:dyDescent="0.25">
      <c r="A347" s="119" t="s">
        <v>175</v>
      </c>
      <c r="B347" s="113" t="s">
        <v>491</v>
      </c>
      <c r="C347" s="113" t="s">
        <v>72</v>
      </c>
      <c r="D347" s="113" t="s">
        <v>203</v>
      </c>
      <c r="E347" s="113" t="s">
        <v>176</v>
      </c>
      <c r="F347" s="113" t="s">
        <v>58</v>
      </c>
      <c r="G347" s="114">
        <f>G348</f>
        <v>50</v>
      </c>
      <c r="H347" s="114">
        <f t="shared" si="48"/>
        <v>119.9</v>
      </c>
      <c r="I347" s="114">
        <f t="shared" si="48"/>
        <v>99.9</v>
      </c>
    </row>
    <row r="348" spans="1:9" s="33" customFormat="1" ht="20.25" customHeight="1" x14ac:dyDescent="0.25">
      <c r="A348" s="119" t="s">
        <v>136</v>
      </c>
      <c r="B348" s="113" t="s">
        <v>491</v>
      </c>
      <c r="C348" s="113" t="s">
        <v>72</v>
      </c>
      <c r="D348" s="113" t="s">
        <v>203</v>
      </c>
      <c r="E348" s="113" t="s">
        <v>177</v>
      </c>
      <c r="F348" s="113" t="s">
        <v>58</v>
      </c>
      <c r="G348" s="114">
        <f>G349</f>
        <v>50</v>
      </c>
      <c r="H348" s="114">
        <f t="shared" si="48"/>
        <v>119.9</v>
      </c>
      <c r="I348" s="114">
        <f t="shared" si="48"/>
        <v>99.9</v>
      </c>
    </row>
    <row r="349" spans="1:9" s="33" customFormat="1" ht="30.75" customHeight="1" x14ac:dyDescent="0.25">
      <c r="A349" s="119" t="s">
        <v>77</v>
      </c>
      <c r="B349" s="113" t="s">
        <v>491</v>
      </c>
      <c r="C349" s="113" t="s">
        <v>72</v>
      </c>
      <c r="D349" s="113" t="s">
        <v>203</v>
      </c>
      <c r="E349" s="113" t="s">
        <v>177</v>
      </c>
      <c r="F349" s="113" t="s">
        <v>78</v>
      </c>
      <c r="G349" s="114">
        <f>G350</f>
        <v>50</v>
      </c>
      <c r="H349" s="114">
        <f t="shared" si="48"/>
        <v>119.9</v>
      </c>
      <c r="I349" s="114">
        <f t="shared" si="48"/>
        <v>99.9</v>
      </c>
    </row>
    <row r="350" spans="1:9" s="33" customFormat="1" ht="27.75" customHeight="1" x14ac:dyDescent="0.25">
      <c r="A350" s="119" t="s">
        <v>79</v>
      </c>
      <c r="B350" s="113" t="s">
        <v>491</v>
      </c>
      <c r="C350" s="113" t="s">
        <v>72</v>
      </c>
      <c r="D350" s="113" t="s">
        <v>203</v>
      </c>
      <c r="E350" s="113" t="s">
        <v>177</v>
      </c>
      <c r="F350" s="113" t="s">
        <v>80</v>
      </c>
      <c r="G350" s="114">
        <v>50</v>
      </c>
      <c r="H350" s="114">
        <v>119.9</v>
      </c>
      <c r="I350" s="114">
        <f>119.9-20</f>
        <v>99.9</v>
      </c>
    </row>
    <row r="351" spans="1:9" s="33" customFormat="1" ht="15" x14ac:dyDescent="0.25">
      <c r="A351" s="119" t="s">
        <v>255</v>
      </c>
      <c r="B351" s="113" t="s">
        <v>491</v>
      </c>
      <c r="C351" s="113" t="s">
        <v>72</v>
      </c>
      <c r="D351" s="113" t="s">
        <v>256</v>
      </c>
      <c r="E351" s="113" t="s">
        <v>57</v>
      </c>
      <c r="F351" s="113" t="s">
        <v>58</v>
      </c>
      <c r="G351" s="114">
        <f>G357+G370+G352</f>
        <v>200</v>
      </c>
      <c r="H351" s="114">
        <f>H357+H370+H352</f>
        <v>200</v>
      </c>
      <c r="I351" s="114">
        <f>I357+I370+I352</f>
        <v>160</v>
      </c>
    </row>
    <row r="352" spans="1:9" s="33" customFormat="1" ht="39" hidden="1" x14ac:dyDescent="0.25">
      <c r="A352" s="119" t="s">
        <v>237</v>
      </c>
      <c r="B352" s="113" t="s">
        <v>491</v>
      </c>
      <c r="C352" s="113" t="s">
        <v>72</v>
      </c>
      <c r="D352" s="113" t="s">
        <v>256</v>
      </c>
      <c r="E352" s="113" t="s">
        <v>238</v>
      </c>
      <c r="F352" s="113" t="s">
        <v>58</v>
      </c>
      <c r="G352" s="114">
        <f>G353</f>
        <v>0</v>
      </c>
      <c r="H352" s="114">
        <f t="shared" ref="H352:I355" si="49">H353</f>
        <v>0</v>
      </c>
      <c r="I352" s="114">
        <f t="shared" si="49"/>
        <v>0</v>
      </c>
    </row>
    <row r="353" spans="1:9" s="33" customFormat="1" ht="51.75" hidden="1" x14ac:dyDescent="0.25">
      <c r="A353" s="119" t="s">
        <v>242</v>
      </c>
      <c r="B353" s="113" t="s">
        <v>491</v>
      </c>
      <c r="C353" s="113" t="s">
        <v>72</v>
      </c>
      <c r="D353" s="113" t="s">
        <v>256</v>
      </c>
      <c r="E353" s="113" t="s">
        <v>243</v>
      </c>
      <c r="F353" s="113" t="s">
        <v>58</v>
      </c>
      <c r="G353" s="114">
        <f>G354</f>
        <v>0</v>
      </c>
      <c r="H353" s="114">
        <f t="shared" si="49"/>
        <v>0</v>
      </c>
      <c r="I353" s="114">
        <f t="shared" si="49"/>
        <v>0</v>
      </c>
    </row>
    <row r="354" spans="1:9" s="33" customFormat="1" ht="15" hidden="1" x14ac:dyDescent="0.25">
      <c r="A354" s="119" t="s">
        <v>136</v>
      </c>
      <c r="B354" s="113" t="s">
        <v>491</v>
      </c>
      <c r="C354" s="113" t="s">
        <v>72</v>
      </c>
      <c r="D354" s="113" t="s">
        <v>256</v>
      </c>
      <c r="E354" s="113" t="s">
        <v>244</v>
      </c>
      <c r="F354" s="113" t="s">
        <v>58</v>
      </c>
      <c r="G354" s="114">
        <f>G355</f>
        <v>0</v>
      </c>
      <c r="H354" s="114">
        <f t="shared" si="49"/>
        <v>0</v>
      </c>
      <c r="I354" s="114">
        <f t="shared" si="49"/>
        <v>0</v>
      </c>
    </row>
    <row r="355" spans="1:9" s="33" customFormat="1" ht="26.25" hidden="1" x14ac:dyDescent="0.25">
      <c r="A355" s="119" t="s">
        <v>77</v>
      </c>
      <c r="B355" s="113" t="s">
        <v>491</v>
      </c>
      <c r="C355" s="113" t="s">
        <v>72</v>
      </c>
      <c r="D355" s="113" t="s">
        <v>256</v>
      </c>
      <c r="E355" s="113" t="s">
        <v>244</v>
      </c>
      <c r="F355" s="113" t="s">
        <v>78</v>
      </c>
      <c r="G355" s="114">
        <f>G356</f>
        <v>0</v>
      </c>
      <c r="H355" s="114">
        <f t="shared" si="49"/>
        <v>0</v>
      </c>
      <c r="I355" s="114">
        <f t="shared" si="49"/>
        <v>0</v>
      </c>
    </row>
    <row r="356" spans="1:9" s="33" customFormat="1" ht="26.25" hidden="1" x14ac:dyDescent="0.25">
      <c r="A356" s="119" t="s">
        <v>79</v>
      </c>
      <c r="B356" s="113" t="s">
        <v>491</v>
      </c>
      <c r="C356" s="113" t="s">
        <v>72</v>
      </c>
      <c r="D356" s="113" t="s">
        <v>256</v>
      </c>
      <c r="E356" s="113" t="s">
        <v>244</v>
      </c>
      <c r="F356" s="113" t="s">
        <v>80</v>
      </c>
      <c r="G356" s="114">
        <v>0</v>
      </c>
      <c r="H356" s="114">
        <v>0</v>
      </c>
      <c r="I356" s="114">
        <v>0</v>
      </c>
    </row>
    <row r="357" spans="1:9" s="33" customFormat="1" ht="51.75" customHeight="1" x14ac:dyDescent="0.25">
      <c r="A357" s="119" t="s">
        <v>728</v>
      </c>
      <c r="B357" s="113" t="s">
        <v>491</v>
      </c>
      <c r="C357" s="113" t="s">
        <v>72</v>
      </c>
      <c r="D357" s="113" t="s">
        <v>256</v>
      </c>
      <c r="E357" s="113" t="s">
        <v>155</v>
      </c>
      <c r="F357" s="113" t="s">
        <v>58</v>
      </c>
      <c r="G357" s="114">
        <f>G358+G362+G366</f>
        <v>200</v>
      </c>
      <c r="H357" s="114">
        <f>H358+H362+H366</f>
        <v>200</v>
      </c>
      <c r="I357" s="114">
        <f>I358+I362+I366</f>
        <v>160</v>
      </c>
    </row>
    <row r="358" spans="1:9" s="33" customFormat="1" ht="30.75" hidden="1" customHeight="1" x14ac:dyDescent="0.25">
      <c r="A358" s="119" t="s">
        <v>257</v>
      </c>
      <c r="B358" s="113" t="s">
        <v>491</v>
      </c>
      <c r="C358" s="113" t="s">
        <v>72</v>
      </c>
      <c r="D358" s="113" t="s">
        <v>256</v>
      </c>
      <c r="E358" s="113" t="s">
        <v>258</v>
      </c>
      <c r="F358" s="113" t="s">
        <v>58</v>
      </c>
      <c r="G358" s="114">
        <f>G359</f>
        <v>0</v>
      </c>
      <c r="H358" s="114">
        <f t="shared" ref="H358:I360" si="50">H359</f>
        <v>0</v>
      </c>
      <c r="I358" s="114">
        <f t="shared" si="50"/>
        <v>0</v>
      </c>
    </row>
    <row r="359" spans="1:9" s="33" customFormat="1" ht="15" hidden="1" x14ac:dyDescent="0.25">
      <c r="A359" s="119" t="s">
        <v>136</v>
      </c>
      <c r="B359" s="113" t="s">
        <v>491</v>
      </c>
      <c r="C359" s="113" t="s">
        <v>72</v>
      </c>
      <c r="D359" s="113" t="s">
        <v>256</v>
      </c>
      <c r="E359" s="113" t="s">
        <v>259</v>
      </c>
      <c r="F359" s="113" t="s">
        <v>58</v>
      </c>
      <c r="G359" s="114">
        <f>G360</f>
        <v>0</v>
      </c>
      <c r="H359" s="114">
        <f t="shared" si="50"/>
        <v>0</v>
      </c>
      <c r="I359" s="114">
        <f t="shared" si="50"/>
        <v>0</v>
      </c>
    </row>
    <row r="360" spans="1:9" s="33" customFormat="1" ht="26.25" hidden="1" x14ac:dyDescent="0.25">
      <c r="A360" s="119" t="s">
        <v>77</v>
      </c>
      <c r="B360" s="113" t="s">
        <v>491</v>
      </c>
      <c r="C360" s="113" t="s">
        <v>72</v>
      </c>
      <c r="D360" s="113" t="s">
        <v>256</v>
      </c>
      <c r="E360" s="113" t="s">
        <v>259</v>
      </c>
      <c r="F360" s="113" t="s">
        <v>78</v>
      </c>
      <c r="G360" s="114">
        <f>G361</f>
        <v>0</v>
      </c>
      <c r="H360" s="114">
        <f t="shared" si="50"/>
        <v>0</v>
      </c>
      <c r="I360" s="114">
        <f t="shared" si="50"/>
        <v>0</v>
      </c>
    </row>
    <row r="361" spans="1:9" s="33" customFormat="1" ht="24.75" hidden="1" customHeight="1" x14ac:dyDescent="0.25">
      <c r="A361" s="119" t="s">
        <v>79</v>
      </c>
      <c r="B361" s="113" t="s">
        <v>491</v>
      </c>
      <c r="C361" s="113" t="s">
        <v>72</v>
      </c>
      <c r="D361" s="113" t="s">
        <v>256</v>
      </c>
      <c r="E361" s="113" t="s">
        <v>259</v>
      </c>
      <c r="F361" s="113" t="s">
        <v>80</v>
      </c>
      <c r="G361" s="114">
        <f>200-177.9-22.1</f>
        <v>0</v>
      </c>
      <c r="H361" s="114">
        <f>200-177.9-22.1</f>
        <v>0</v>
      </c>
      <c r="I361" s="114">
        <f>200-177.9-22.1</f>
        <v>0</v>
      </c>
    </row>
    <row r="362" spans="1:9" s="33" customFormat="1" ht="44.25" hidden="1" customHeight="1" x14ac:dyDescent="0.25">
      <c r="A362" s="119" t="s">
        <v>252</v>
      </c>
      <c r="B362" s="113" t="s">
        <v>491</v>
      </c>
      <c r="C362" s="113" t="s">
        <v>72</v>
      </c>
      <c r="D362" s="113" t="s">
        <v>256</v>
      </c>
      <c r="E362" s="113" t="s">
        <v>253</v>
      </c>
      <c r="F362" s="113" t="s">
        <v>58</v>
      </c>
      <c r="G362" s="114">
        <f>G363</f>
        <v>0</v>
      </c>
      <c r="H362" s="114">
        <f t="shared" ref="H362:I364" si="51">H363</f>
        <v>0</v>
      </c>
      <c r="I362" s="114">
        <f t="shared" si="51"/>
        <v>0</v>
      </c>
    </row>
    <row r="363" spans="1:9" s="33" customFormat="1" ht="16.5" hidden="1" customHeight="1" x14ac:dyDescent="0.25">
      <c r="A363" s="119" t="s">
        <v>136</v>
      </c>
      <c r="B363" s="113" t="s">
        <v>491</v>
      </c>
      <c r="C363" s="113" t="s">
        <v>72</v>
      </c>
      <c r="D363" s="113" t="s">
        <v>256</v>
      </c>
      <c r="E363" s="113" t="s">
        <v>254</v>
      </c>
      <c r="F363" s="113" t="s">
        <v>58</v>
      </c>
      <c r="G363" s="114">
        <f>G364</f>
        <v>0</v>
      </c>
      <c r="H363" s="114">
        <f t="shared" si="51"/>
        <v>0</v>
      </c>
      <c r="I363" s="114">
        <f t="shared" si="51"/>
        <v>0</v>
      </c>
    </row>
    <row r="364" spans="1:9" s="33" customFormat="1" ht="24.75" hidden="1" customHeight="1" x14ac:dyDescent="0.25">
      <c r="A364" s="119" t="s">
        <v>77</v>
      </c>
      <c r="B364" s="113" t="s">
        <v>491</v>
      </c>
      <c r="C364" s="113" t="s">
        <v>72</v>
      </c>
      <c r="D364" s="113" t="s">
        <v>256</v>
      </c>
      <c r="E364" s="113" t="s">
        <v>254</v>
      </c>
      <c r="F364" s="113" t="s">
        <v>78</v>
      </c>
      <c r="G364" s="114">
        <f>G365</f>
        <v>0</v>
      </c>
      <c r="H364" s="114">
        <f t="shared" si="51"/>
        <v>0</v>
      </c>
      <c r="I364" s="114">
        <f t="shared" si="51"/>
        <v>0</v>
      </c>
    </row>
    <row r="365" spans="1:9" s="33" customFormat="1" ht="24.75" hidden="1" customHeight="1" x14ac:dyDescent="0.25">
      <c r="A365" s="119" t="s">
        <v>79</v>
      </c>
      <c r="B365" s="113" t="s">
        <v>491</v>
      </c>
      <c r="C365" s="113" t="s">
        <v>72</v>
      </c>
      <c r="D365" s="113" t="s">
        <v>256</v>
      </c>
      <c r="E365" s="113" t="s">
        <v>254</v>
      </c>
      <c r="F365" s="113" t="s">
        <v>80</v>
      </c>
      <c r="G365" s="114">
        <v>0</v>
      </c>
      <c r="H365" s="114">
        <v>0</v>
      </c>
      <c r="I365" s="114">
        <v>0</v>
      </c>
    </row>
    <row r="366" spans="1:9" s="33" customFormat="1" ht="54" customHeight="1" x14ac:dyDescent="0.25">
      <c r="A366" s="119" t="s">
        <v>263</v>
      </c>
      <c r="B366" s="113" t="s">
        <v>491</v>
      </c>
      <c r="C366" s="113" t="s">
        <v>72</v>
      </c>
      <c r="D366" s="113" t="s">
        <v>256</v>
      </c>
      <c r="E366" s="113" t="s">
        <v>264</v>
      </c>
      <c r="F366" s="113" t="s">
        <v>58</v>
      </c>
      <c r="G366" s="114">
        <f>G367</f>
        <v>200</v>
      </c>
      <c r="H366" s="114">
        <f t="shared" ref="H366:I368" si="52">H367</f>
        <v>200</v>
      </c>
      <c r="I366" s="114">
        <f t="shared" si="52"/>
        <v>160</v>
      </c>
    </row>
    <row r="367" spans="1:9" s="33" customFormat="1" ht="18" customHeight="1" x14ac:dyDescent="0.25">
      <c r="A367" s="119" t="s">
        <v>136</v>
      </c>
      <c r="B367" s="113" t="s">
        <v>491</v>
      </c>
      <c r="C367" s="113" t="s">
        <v>72</v>
      </c>
      <c r="D367" s="113" t="s">
        <v>256</v>
      </c>
      <c r="E367" s="113" t="s">
        <v>265</v>
      </c>
      <c r="F367" s="113" t="s">
        <v>58</v>
      </c>
      <c r="G367" s="114">
        <f>G368</f>
        <v>200</v>
      </c>
      <c r="H367" s="114">
        <f t="shared" si="52"/>
        <v>200</v>
      </c>
      <c r="I367" s="114">
        <f t="shared" si="52"/>
        <v>160</v>
      </c>
    </row>
    <row r="368" spans="1:9" s="33" customFormat="1" ht="30.75" customHeight="1" x14ac:dyDescent="0.25">
      <c r="A368" s="119" t="s">
        <v>77</v>
      </c>
      <c r="B368" s="113" t="s">
        <v>491</v>
      </c>
      <c r="C368" s="113" t="s">
        <v>72</v>
      </c>
      <c r="D368" s="113" t="s">
        <v>256</v>
      </c>
      <c r="E368" s="113" t="s">
        <v>265</v>
      </c>
      <c r="F368" s="113" t="s">
        <v>78</v>
      </c>
      <c r="G368" s="114">
        <f>G369</f>
        <v>200</v>
      </c>
      <c r="H368" s="114">
        <f t="shared" si="52"/>
        <v>200</v>
      </c>
      <c r="I368" s="114">
        <f t="shared" si="52"/>
        <v>160</v>
      </c>
    </row>
    <row r="369" spans="1:9" s="33" customFormat="1" ht="32.25" customHeight="1" x14ac:dyDescent="0.25">
      <c r="A369" s="119" t="s">
        <v>79</v>
      </c>
      <c r="B369" s="113" t="s">
        <v>491</v>
      </c>
      <c r="C369" s="113" t="s">
        <v>72</v>
      </c>
      <c r="D369" s="113" t="s">
        <v>256</v>
      </c>
      <c r="E369" s="113" t="s">
        <v>265</v>
      </c>
      <c r="F369" s="113" t="s">
        <v>80</v>
      </c>
      <c r="G369" s="114">
        <v>200</v>
      </c>
      <c r="H369" s="114">
        <v>200</v>
      </c>
      <c r="I369" s="114">
        <v>160</v>
      </c>
    </row>
    <row r="370" spans="1:9" s="33" customFormat="1" ht="24.75" hidden="1" customHeight="1" x14ac:dyDescent="0.25">
      <c r="A370" s="119" t="s">
        <v>266</v>
      </c>
      <c r="B370" s="113" t="s">
        <v>491</v>
      </c>
      <c r="C370" s="113" t="s">
        <v>72</v>
      </c>
      <c r="D370" s="113" t="s">
        <v>256</v>
      </c>
      <c r="E370" s="113" t="s">
        <v>267</v>
      </c>
      <c r="F370" s="113" t="s">
        <v>58</v>
      </c>
      <c r="G370" s="114">
        <f>G371</f>
        <v>0</v>
      </c>
      <c r="H370" s="114">
        <f t="shared" ref="H370:I373" si="53">H371</f>
        <v>0</v>
      </c>
      <c r="I370" s="114">
        <f t="shared" si="53"/>
        <v>0</v>
      </c>
    </row>
    <row r="371" spans="1:9" s="33" customFormat="1" ht="24.75" hidden="1" customHeight="1" x14ac:dyDescent="0.25">
      <c r="A371" s="119" t="s">
        <v>268</v>
      </c>
      <c r="B371" s="113" t="s">
        <v>491</v>
      </c>
      <c r="C371" s="113" t="s">
        <v>72</v>
      </c>
      <c r="D371" s="113" t="s">
        <v>256</v>
      </c>
      <c r="E371" s="113" t="s">
        <v>269</v>
      </c>
      <c r="F371" s="113" t="s">
        <v>58</v>
      </c>
      <c r="G371" s="114">
        <f>G372</f>
        <v>0</v>
      </c>
      <c r="H371" s="114">
        <f t="shared" si="53"/>
        <v>0</v>
      </c>
      <c r="I371" s="114">
        <f t="shared" si="53"/>
        <v>0</v>
      </c>
    </row>
    <row r="372" spans="1:9" s="33" customFormat="1" ht="38.25" hidden="1" customHeight="1" x14ac:dyDescent="0.25">
      <c r="A372" s="119" t="s">
        <v>270</v>
      </c>
      <c r="B372" s="113" t="s">
        <v>491</v>
      </c>
      <c r="C372" s="113" t="s">
        <v>72</v>
      </c>
      <c r="D372" s="113" t="s">
        <v>256</v>
      </c>
      <c r="E372" s="113" t="s">
        <v>271</v>
      </c>
      <c r="F372" s="113" t="s">
        <v>58</v>
      </c>
      <c r="G372" s="114">
        <f>G373</f>
        <v>0</v>
      </c>
      <c r="H372" s="114">
        <f t="shared" si="53"/>
        <v>0</v>
      </c>
      <c r="I372" s="114">
        <f t="shared" si="53"/>
        <v>0</v>
      </c>
    </row>
    <row r="373" spans="1:9" s="33" customFormat="1" ht="16.5" hidden="1" customHeight="1" x14ac:dyDescent="0.25">
      <c r="A373" s="119" t="s">
        <v>81</v>
      </c>
      <c r="B373" s="113" t="s">
        <v>491</v>
      </c>
      <c r="C373" s="113" t="s">
        <v>72</v>
      </c>
      <c r="D373" s="113" t="s">
        <v>256</v>
      </c>
      <c r="E373" s="113" t="s">
        <v>271</v>
      </c>
      <c r="F373" s="113" t="s">
        <v>82</v>
      </c>
      <c r="G373" s="114">
        <f>G374</f>
        <v>0</v>
      </c>
      <c r="H373" s="114">
        <f t="shared" si="53"/>
        <v>0</v>
      </c>
      <c r="I373" s="114">
        <f t="shared" si="53"/>
        <v>0</v>
      </c>
    </row>
    <row r="374" spans="1:9" s="33" customFormat="1" ht="24.75" hidden="1" customHeight="1" x14ac:dyDescent="0.25">
      <c r="A374" s="119" t="s">
        <v>272</v>
      </c>
      <c r="B374" s="113" t="s">
        <v>491</v>
      </c>
      <c r="C374" s="113" t="s">
        <v>72</v>
      </c>
      <c r="D374" s="113" t="s">
        <v>256</v>
      </c>
      <c r="E374" s="113" t="s">
        <v>271</v>
      </c>
      <c r="F374" s="113" t="s">
        <v>273</v>
      </c>
      <c r="G374" s="114">
        <v>0</v>
      </c>
      <c r="H374" s="114">
        <v>0</v>
      </c>
      <c r="I374" s="114">
        <v>0</v>
      </c>
    </row>
    <row r="375" spans="1:9" s="33" customFormat="1" ht="18" customHeight="1" x14ac:dyDescent="0.25">
      <c r="A375" s="119" t="s">
        <v>278</v>
      </c>
      <c r="B375" s="113" t="s">
        <v>491</v>
      </c>
      <c r="C375" s="113" t="s">
        <v>102</v>
      </c>
      <c r="D375" s="113" t="s">
        <v>56</v>
      </c>
      <c r="E375" s="113" t="s">
        <v>57</v>
      </c>
      <c r="F375" s="113" t="s">
        <v>58</v>
      </c>
      <c r="G375" s="114">
        <f>G376+G399+G457</f>
        <v>4734.7000000000007</v>
      </c>
      <c r="H375" s="114">
        <f>H376+H399+H457</f>
        <v>4694.1000000000004</v>
      </c>
      <c r="I375" s="114">
        <f>I376+I399+I457</f>
        <v>3787.8999999999996</v>
      </c>
    </row>
    <row r="376" spans="1:9" s="33" customFormat="1" ht="19.5" customHeight="1" x14ac:dyDescent="0.25">
      <c r="A376" s="119" t="s">
        <v>279</v>
      </c>
      <c r="B376" s="113" t="s">
        <v>491</v>
      </c>
      <c r="C376" s="113" t="s">
        <v>102</v>
      </c>
      <c r="D376" s="113" t="s">
        <v>55</v>
      </c>
      <c r="E376" s="113" t="s">
        <v>57</v>
      </c>
      <c r="F376" s="113" t="s">
        <v>58</v>
      </c>
      <c r="G376" s="114">
        <f>G377+G394</f>
        <v>563.1</v>
      </c>
      <c r="H376" s="114">
        <f>H377+H394</f>
        <v>438.9</v>
      </c>
      <c r="I376" s="114">
        <f>I377+I394</f>
        <v>438.9</v>
      </c>
    </row>
    <row r="377" spans="1:9" s="33" customFormat="1" ht="54" customHeight="1" x14ac:dyDescent="0.25">
      <c r="A377" s="119" t="s">
        <v>728</v>
      </c>
      <c r="B377" s="113" t="s">
        <v>491</v>
      </c>
      <c r="C377" s="113" t="s">
        <v>102</v>
      </c>
      <c r="D377" s="113" t="s">
        <v>55</v>
      </c>
      <c r="E377" s="113" t="s">
        <v>155</v>
      </c>
      <c r="F377" s="113" t="s">
        <v>58</v>
      </c>
      <c r="G377" s="114">
        <f>G378+G382+G390</f>
        <v>272.3</v>
      </c>
      <c r="H377" s="114">
        <f>H378+H382+H390</f>
        <v>272.3</v>
      </c>
      <c r="I377" s="114">
        <f>I378+I382+I390</f>
        <v>272.3</v>
      </c>
    </row>
    <row r="378" spans="1:9" s="33" customFormat="1" ht="64.5" x14ac:dyDescent="0.25">
      <c r="A378" s="119" t="s">
        <v>498</v>
      </c>
      <c r="B378" s="113" t="s">
        <v>491</v>
      </c>
      <c r="C378" s="113" t="s">
        <v>102</v>
      </c>
      <c r="D378" s="113" t="s">
        <v>55</v>
      </c>
      <c r="E378" s="113" t="s">
        <v>281</v>
      </c>
      <c r="F378" s="113" t="s">
        <v>58</v>
      </c>
      <c r="G378" s="114">
        <f>G379</f>
        <v>272.3</v>
      </c>
      <c r="H378" s="114">
        <f t="shared" ref="H378:I380" si="54">H379</f>
        <v>272.3</v>
      </c>
      <c r="I378" s="114">
        <f t="shared" si="54"/>
        <v>272.3</v>
      </c>
    </row>
    <row r="379" spans="1:9" s="33" customFormat="1" ht="19.5" customHeight="1" x14ac:dyDescent="0.25">
      <c r="A379" s="119" t="s">
        <v>136</v>
      </c>
      <c r="B379" s="113" t="s">
        <v>491</v>
      </c>
      <c r="C379" s="113" t="s">
        <v>102</v>
      </c>
      <c r="D379" s="113" t="s">
        <v>55</v>
      </c>
      <c r="E379" s="113" t="s">
        <v>282</v>
      </c>
      <c r="F379" s="113" t="s">
        <v>58</v>
      </c>
      <c r="G379" s="114">
        <f>G380</f>
        <v>272.3</v>
      </c>
      <c r="H379" s="114">
        <f t="shared" si="54"/>
        <v>272.3</v>
      </c>
      <c r="I379" s="114">
        <f t="shared" si="54"/>
        <v>272.3</v>
      </c>
    </row>
    <row r="380" spans="1:9" s="33" customFormat="1" ht="29.25" customHeight="1" x14ac:dyDescent="0.25">
      <c r="A380" s="119" t="s">
        <v>77</v>
      </c>
      <c r="B380" s="113" t="s">
        <v>491</v>
      </c>
      <c r="C380" s="113" t="s">
        <v>102</v>
      </c>
      <c r="D380" s="113" t="s">
        <v>55</v>
      </c>
      <c r="E380" s="113" t="s">
        <v>282</v>
      </c>
      <c r="F380" s="113" t="s">
        <v>78</v>
      </c>
      <c r="G380" s="114">
        <f>G381</f>
        <v>272.3</v>
      </c>
      <c r="H380" s="114">
        <f t="shared" si="54"/>
        <v>272.3</v>
      </c>
      <c r="I380" s="114">
        <f t="shared" si="54"/>
        <v>272.3</v>
      </c>
    </row>
    <row r="381" spans="1:9" s="33" customFormat="1" ht="30" customHeight="1" x14ac:dyDescent="0.25">
      <c r="A381" s="119" t="s">
        <v>79</v>
      </c>
      <c r="B381" s="113" t="s">
        <v>491</v>
      </c>
      <c r="C381" s="113" t="s">
        <v>102</v>
      </c>
      <c r="D381" s="113" t="s">
        <v>55</v>
      </c>
      <c r="E381" s="113" t="s">
        <v>282</v>
      </c>
      <c r="F381" s="113" t="s">
        <v>80</v>
      </c>
      <c r="G381" s="114">
        <v>272.3</v>
      </c>
      <c r="H381" s="114">
        <v>272.3</v>
      </c>
      <c r="I381" s="114">
        <v>272.3</v>
      </c>
    </row>
    <row r="382" spans="1:9" s="33" customFormat="1" ht="39" hidden="1" x14ac:dyDescent="0.25">
      <c r="A382" s="119" t="s">
        <v>283</v>
      </c>
      <c r="B382" s="113" t="s">
        <v>491</v>
      </c>
      <c r="C382" s="113" t="s">
        <v>102</v>
      </c>
      <c r="D382" s="113" t="s">
        <v>55</v>
      </c>
      <c r="E382" s="113" t="s">
        <v>284</v>
      </c>
      <c r="F382" s="113" t="s">
        <v>58</v>
      </c>
      <c r="G382" s="114">
        <f>G383</f>
        <v>0</v>
      </c>
      <c r="H382" s="114">
        <f>H383</f>
        <v>0</v>
      </c>
      <c r="I382" s="114">
        <f>I383</f>
        <v>0</v>
      </c>
    </row>
    <row r="383" spans="1:9" s="33" customFormat="1" ht="15" hidden="1" x14ac:dyDescent="0.25">
      <c r="A383" s="119" t="s">
        <v>136</v>
      </c>
      <c r="B383" s="113" t="s">
        <v>491</v>
      </c>
      <c r="C383" s="113" t="s">
        <v>102</v>
      </c>
      <c r="D383" s="113" t="s">
        <v>55</v>
      </c>
      <c r="E383" s="113" t="s">
        <v>285</v>
      </c>
      <c r="F383" s="113" t="s">
        <v>58</v>
      </c>
      <c r="G383" s="114">
        <f>G384+G386</f>
        <v>0</v>
      </c>
      <c r="H383" s="114">
        <f>H384+H386</f>
        <v>0</v>
      </c>
      <c r="I383" s="114">
        <f>I384+I386</f>
        <v>0</v>
      </c>
    </row>
    <row r="384" spans="1:9" s="33" customFormat="1" ht="26.25" hidden="1" x14ac:dyDescent="0.25">
      <c r="A384" s="119" t="s">
        <v>77</v>
      </c>
      <c r="B384" s="113" t="s">
        <v>491</v>
      </c>
      <c r="C384" s="113" t="s">
        <v>102</v>
      </c>
      <c r="D384" s="113" t="s">
        <v>55</v>
      </c>
      <c r="E384" s="113" t="s">
        <v>285</v>
      </c>
      <c r="F384" s="113" t="s">
        <v>78</v>
      </c>
      <c r="G384" s="114">
        <f>G385</f>
        <v>0</v>
      </c>
      <c r="H384" s="114">
        <f>H385</f>
        <v>0</v>
      </c>
      <c r="I384" s="114">
        <f>I385</f>
        <v>0</v>
      </c>
    </row>
    <row r="385" spans="1:9" s="33" customFormat="1" ht="26.25" hidden="1" x14ac:dyDescent="0.25">
      <c r="A385" s="119" t="s">
        <v>79</v>
      </c>
      <c r="B385" s="113" t="s">
        <v>491</v>
      </c>
      <c r="C385" s="113" t="s">
        <v>102</v>
      </c>
      <c r="D385" s="113" t="s">
        <v>55</v>
      </c>
      <c r="E385" s="113" t="s">
        <v>285</v>
      </c>
      <c r="F385" s="113" t="s">
        <v>80</v>
      </c>
      <c r="G385" s="114">
        <f>15.3+29.5-44.8</f>
        <v>0</v>
      </c>
      <c r="H385" s="114">
        <f>15.3+29.5-44.8</f>
        <v>0</v>
      </c>
      <c r="I385" s="114">
        <f>15.3+29.5-44.8</f>
        <v>0</v>
      </c>
    </row>
    <row r="386" spans="1:9" s="33" customFormat="1" ht="39" hidden="1" x14ac:dyDescent="0.25">
      <c r="A386" s="119" t="s">
        <v>181</v>
      </c>
      <c r="B386" s="113" t="s">
        <v>491</v>
      </c>
      <c r="C386" s="113" t="s">
        <v>102</v>
      </c>
      <c r="D386" s="113" t="s">
        <v>55</v>
      </c>
      <c r="E386" s="113" t="s">
        <v>285</v>
      </c>
      <c r="F386" s="113" t="s">
        <v>182</v>
      </c>
      <c r="G386" s="114">
        <f>G387</f>
        <v>0</v>
      </c>
      <c r="H386" s="114">
        <f>H387</f>
        <v>0</v>
      </c>
      <c r="I386" s="114">
        <f>I387</f>
        <v>0</v>
      </c>
    </row>
    <row r="387" spans="1:9" s="33" customFormat="1" ht="15" hidden="1" x14ac:dyDescent="0.25">
      <c r="A387" s="119" t="s">
        <v>183</v>
      </c>
      <c r="B387" s="113" t="s">
        <v>491</v>
      </c>
      <c r="C387" s="113" t="s">
        <v>102</v>
      </c>
      <c r="D387" s="113" t="s">
        <v>55</v>
      </c>
      <c r="E387" s="113" t="s">
        <v>285</v>
      </c>
      <c r="F387" s="113" t="s">
        <v>184</v>
      </c>
      <c r="G387" s="114">
        <v>0</v>
      </c>
      <c r="H387" s="114">
        <v>0</v>
      </c>
      <c r="I387" s="114">
        <v>0</v>
      </c>
    </row>
    <row r="388" spans="1:9" s="33" customFormat="1" ht="15" hidden="1" x14ac:dyDescent="0.25">
      <c r="A388" s="119" t="s">
        <v>81</v>
      </c>
      <c r="B388" s="113" t="s">
        <v>491</v>
      </c>
      <c r="C388" s="113" t="s">
        <v>102</v>
      </c>
      <c r="D388" s="113" t="s">
        <v>55</v>
      </c>
      <c r="E388" s="113" t="s">
        <v>155</v>
      </c>
      <c r="F388" s="113" t="s">
        <v>82</v>
      </c>
      <c r="G388" s="114">
        <f>G389</f>
        <v>0</v>
      </c>
      <c r="H388" s="114">
        <f>H389</f>
        <v>0</v>
      </c>
      <c r="I388" s="114">
        <f>I389</f>
        <v>0</v>
      </c>
    </row>
    <row r="389" spans="1:9" s="33" customFormat="1" ht="40.5" hidden="1" customHeight="1" x14ac:dyDescent="0.25">
      <c r="A389" s="119" t="s">
        <v>83</v>
      </c>
      <c r="B389" s="113" t="s">
        <v>491</v>
      </c>
      <c r="C389" s="113" t="s">
        <v>102</v>
      </c>
      <c r="D389" s="113" t="s">
        <v>55</v>
      </c>
      <c r="E389" s="113" t="s">
        <v>155</v>
      </c>
      <c r="F389" s="113" t="s">
        <v>84</v>
      </c>
      <c r="G389" s="114">
        <v>0</v>
      </c>
      <c r="H389" s="114">
        <v>0</v>
      </c>
      <c r="I389" s="114">
        <v>0</v>
      </c>
    </row>
    <row r="390" spans="1:9" s="33" customFormat="1" ht="38.25" hidden="1" customHeight="1" x14ac:dyDescent="0.25">
      <c r="A390" s="119" t="s">
        <v>289</v>
      </c>
      <c r="B390" s="113" t="s">
        <v>491</v>
      </c>
      <c r="C390" s="113" t="s">
        <v>102</v>
      </c>
      <c r="D390" s="113" t="s">
        <v>55</v>
      </c>
      <c r="E390" s="113" t="s">
        <v>157</v>
      </c>
      <c r="F390" s="113" t="s">
        <v>58</v>
      </c>
      <c r="G390" s="114">
        <f>G391</f>
        <v>0</v>
      </c>
      <c r="H390" s="114">
        <f t="shared" ref="H390:I392" si="55">H391</f>
        <v>0</v>
      </c>
      <c r="I390" s="114">
        <f t="shared" si="55"/>
        <v>0</v>
      </c>
    </row>
    <row r="391" spans="1:9" s="33" customFormat="1" ht="16.5" hidden="1" customHeight="1" x14ac:dyDescent="0.25">
      <c r="A391" s="119" t="s">
        <v>136</v>
      </c>
      <c r="B391" s="113" t="s">
        <v>491</v>
      </c>
      <c r="C391" s="113" t="s">
        <v>102</v>
      </c>
      <c r="D391" s="113" t="s">
        <v>55</v>
      </c>
      <c r="E391" s="113" t="s">
        <v>158</v>
      </c>
      <c r="F391" s="113" t="s">
        <v>58</v>
      </c>
      <c r="G391" s="114">
        <f>G392</f>
        <v>0</v>
      </c>
      <c r="H391" s="114">
        <f t="shared" si="55"/>
        <v>0</v>
      </c>
      <c r="I391" s="114">
        <f t="shared" si="55"/>
        <v>0</v>
      </c>
    </row>
    <row r="392" spans="1:9" s="33" customFormat="1" ht="29.25" hidden="1" customHeight="1" x14ac:dyDescent="0.25">
      <c r="A392" s="119" t="s">
        <v>77</v>
      </c>
      <c r="B392" s="113" t="s">
        <v>491</v>
      </c>
      <c r="C392" s="113" t="s">
        <v>102</v>
      </c>
      <c r="D392" s="113" t="s">
        <v>55</v>
      </c>
      <c r="E392" s="113" t="s">
        <v>158</v>
      </c>
      <c r="F392" s="113" t="s">
        <v>78</v>
      </c>
      <c r="G392" s="114">
        <f>G393</f>
        <v>0</v>
      </c>
      <c r="H392" s="114">
        <f t="shared" si="55"/>
        <v>0</v>
      </c>
      <c r="I392" s="114">
        <f t="shared" si="55"/>
        <v>0</v>
      </c>
    </row>
    <row r="393" spans="1:9" s="33" customFormat="1" ht="4.5" hidden="1" customHeight="1" x14ac:dyDescent="0.25">
      <c r="A393" s="119" t="s">
        <v>79</v>
      </c>
      <c r="B393" s="113" t="s">
        <v>491</v>
      </c>
      <c r="C393" s="113" t="s">
        <v>102</v>
      </c>
      <c r="D393" s="113" t="s">
        <v>55</v>
      </c>
      <c r="E393" s="113" t="s">
        <v>158</v>
      </c>
      <c r="F393" s="113" t="s">
        <v>80</v>
      </c>
      <c r="G393" s="114">
        <v>0</v>
      </c>
      <c r="H393" s="114">
        <v>0</v>
      </c>
      <c r="I393" s="114">
        <v>0</v>
      </c>
    </row>
    <row r="394" spans="1:9" s="33" customFormat="1" ht="42" customHeight="1" x14ac:dyDescent="0.25">
      <c r="A394" s="119" t="s">
        <v>722</v>
      </c>
      <c r="B394" s="113" t="s">
        <v>491</v>
      </c>
      <c r="C394" s="113" t="s">
        <v>102</v>
      </c>
      <c r="D394" s="113" t="s">
        <v>55</v>
      </c>
      <c r="E394" s="113" t="s">
        <v>166</v>
      </c>
      <c r="F394" s="113" t="s">
        <v>58</v>
      </c>
      <c r="G394" s="114">
        <f>G395</f>
        <v>290.8</v>
      </c>
      <c r="H394" s="114">
        <f t="shared" ref="H394:I397" si="56">H395</f>
        <v>166.6</v>
      </c>
      <c r="I394" s="114">
        <f t="shared" si="56"/>
        <v>166.6</v>
      </c>
    </row>
    <row r="395" spans="1:9" s="33" customFormat="1" ht="15" customHeight="1" x14ac:dyDescent="0.25">
      <c r="A395" s="119" t="s">
        <v>175</v>
      </c>
      <c r="B395" s="113" t="s">
        <v>491</v>
      </c>
      <c r="C395" s="113" t="s">
        <v>102</v>
      </c>
      <c r="D395" s="113" t="s">
        <v>55</v>
      </c>
      <c r="E395" s="113" t="s">
        <v>176</v>
      </c>
      <c r="F395" s="113" t="s">
        <v>58</v>
      </c>
      <c r="G395" s="114">
        <f>G396</f>
        <v>290.8</v>
      </c>
      <c r="H395" s="114">
        <f t="shared" si="56"/>
        <v>166.6</v>
      </c>
      <c r="I395" s="114">
        <f t="shared" si="56"/>
        <v>166.6</v>
      </c>
    </row>
    <row r="396" spans="1:9" s="33" customFormat="1" ht="18" customHeight="1" x14ac:dyDescent="0.25">
      <c r="A396" s="119" t="s">
        <v>136</v>
      </c>
      <c r="B396" s="113" t="s">
        <v>491</v>
      </c>
      <c r="C396" s="113" t="s">
        <v>102</v>
      </c>
      <c r="D396" s="113" t="s">
        <v>55</v>
      </c>
      <c r="E396" s="113" t="s">
        <v>177</v>
      </c>
      <c r="F396" s="113" t="s">
        <v>58</v>
      </c>
      <c r="G396" s="114">
        <f>G397</f>
        <v>290.8</v>
      </c>
      <c r="H396" s="114">
        <f t="shared" si="56"/>
        <v>166.6</v>
      </c>
      <c r="I396" s="114">
        <f t="shared" si="56"/>
        <v>166.6</v>
      </c>
    </row>
    <row r="397" spans="1:9" s="33" customFormat="1" ht="28.5" customHeight="1" x14ac:dyDescent="0.25">
      <c r="A397" s="119" t="s">
        <v>77</v>
      </c>
      <c r="B397" s="113" t="s">
        <v>491</v>
      </c>
      <c r="C397" s="113" t="s">
        <v>102</v>
      </c>
      <c r="D397" s="113" t="s">
        <v>55</v>
      </c>
      <c r="E397" s="113" t="s">
        <v>177</v>
      </c>
      <c r="F397" s="113" t="s">
        <v>78</v>
      </c>
      <c r="G397" s="114">
        <f>G398</f>
        <v>290.8</v>
      </c>
      <c r="H397" s="114">
        <f t="shared" si="56"/>
        <v>166.6</v>
      </c>
      <c r="I397" s="114">
        <f t="shared" si="56"/>
        <v>166.6</v>
      </c>
    </row>
    <row r="398" spans="1:9" s="33" customFormat="1" ht="29.25" customHeight="1" x14ac:dyDescent="0.25">
      <c r="A398" s="119" t="s">
        <v>79</v>
      </c>
      <c r="B398" s="113" t="s">
        <v>491</v>
      </c>
      <c r="C398" s="113" t="s">
        <v>102</v>
      </c>
      <c r="D398" s="113" t="s">
        <v>55</v>
      </c>
      <c r="E398" s="113" t="s">
        <v>177</v>
      </c>
      <c r="F398" s="113" t="s">
        <v>80</v>
      </c>
      <c r="G398" s="114">
        <v>290.8</v>
      </c>
      <c r="H398" s="114">
        <v>166.6</v>
      </c>
      <c r="I398" s="114">
        <v>166.6</v>
      </c>
    </row>
    <row r="399" spans="1:9" ht="20.25" customHeight="1" x14ac:dyDescent="0.25">
      <c r="A399" s="119" t="s">
        <v>292</v>
      </c>
      <c r="B399" s="113" t="s">
        <v>491</v>
      </c>
      <c r="C399" s="113" t="s">
        <v>102</v>
      </c>
      <c r="D399" s="113" t="s">
        <v>60</v>
      </c>
      <c r="E399" s="113" t="s">
        <v>57</v>
      </c>
      <c r="F399" s="113" t="s">
        <v>58</v>
      </c>
      <c r="G399" s="114">
        <f>G404+G424+G436+G451+G400+G444</f>
        <v>1992.2</v>
      </c>
      <c r="H399" s="114">
        <f>H404+H424+H436+H451+H400+H444</f>
        <v>2085.1999999999998</v>
      </c>
      <c r="I399" s="114">
        <f>I404+I424+I436+I451+I400+I444</f>
        <v>1714.3999999999999</v>
      </c>
    </row>
    <row r="400" spans="1:9" ht="26.25" hidden="1" x14ac:dyDescent="0.25">
      <c r="A400" s="119" t="s">
        <v>293</v>
      </c>
      <c r="B400" s="113" t="s">
        <v>491</v>
      </c>
      <c r="C400" s="113" t="s">
        <v>102</v>
      </c>
      <c r="D400" s="113" t="s">
        <v>60</v>
      </c>
      <c r="E400" s="113" t="s">
        <v>294</v>
      </c>
      <c r="F400" s="113" t="s">
        <v>58</v>
      </c>
      <c r="G400" s="114">
        <f>G401</f>
        <v>0</v>
      </c>
      <c r="H400" s="114">
        <f t="shared" ref="H400:I402" si="57">H401</f>
        <v>0</v>
      </c>
      <c r="I400" s="114">
        <f t="shared" si="57"/>
        <v>0</v>
      </c>
    </row>
    <row r="401" spans="1:9" ht="26.25" hidden="1" x14ac:dyDescent="0.25">
      <c r="A401" s="119" t="s">
        <v>295</v>
      </c>
      <c r="B401" s="113" t="s">
        <v>491</v>
      </c>
      <c r="C401" s="113" t="s">
        <v>102</v>
      </c>
      <c r="D401" s="113" t="s">
        <v>60</v>
      </c>
      <c r="E401" s="113" t="s">
        <v>296</v>
      </c>
      <c r="F401" s="113" t="s">
        <v>58</v>
      </c>
      <c r="G401" s="114">
        <f>G402</f>
        <v>0</v>
      </c>
      <c r="H401" s="114">
        <f t="shared" si="57"/>
        <v>0</v>
      </c>
      <c r="I401" s="114">
        <f t="shared" si="57"/>
        <v>0</v>
      </c>
    </row>
    <row r="402" spans="1:9" ht="39" hidden="1" x14ac:dyDescent="0.25">
      <c r="A402" s="119" t="s">
        <v>272</v>
      </c>
      <c r="B402" s="113" t="s">
        <v>491</v>
      </c>
      <c r="C402" s="113" t="s">
        <v>102</v>
      </c>
      <c r="D402" s="113" t="s">
        <v>60</v>
      </c>
      <c r="E402" s="113" t="s">
        <v>296</v>
      </c>
      <c r="F402" s="113" t="s">
        <v>82</v>
      </c>
      <c r="G402" s="114">
        <f>G403</f>
        <v>0</v>
      </c>
      <c r="H402" s="114">
        <f t="shared" si="57"/>
        <v>0</v>
      </c>
      <c r="I402" s="114">
        <f t="shared" si="57"/>
        <v>0</v>
      </c>
    </row>
    <row r="403" spans="1:9" ht="15" hidden="1" x14ac:dyDescent="0.25">
      <c r="A403" s="119" t="s">
        <v>81</v>
      </c>
      <c r="B403" s="113" t="s">
        <v>491</v>
      </c>
      <c r="C403" s="113" t="s">
        <v>102</v>
      </c>
      <c r="D403" s="113" t="s">
        <v>60</v>
      </c>
      <c r="E403" s="113" t="s">
        <v>296</v>
      </c>
      <c r="F403" s="113" t="s">
        <v>273</v>
      </c>
      <c r="G403" s="114">
        <v>0</v>
      </c>
      <c r="H403" s="114">
        <v>0</v>
      </c>
      <c r="I403" s="114">
        <v>0</v>
      </c>
    </row>
    <row r="404" spans="1:9" s="33" customFormat="1" ht="51" customHeight="1" x14ac:dyDescent="0.25">
      <c r="A404" s="119" t="s">
        <v>728</v>
      </c>
      <c r="B404" s="113" t="s">
        <v>491</v>
      </c>
      <c r="C404" s="113" t="s">
        <v>102</v>
      </c>
      <c r="D404" s="113" t="s">
        <v>60</v>
      </c>
      <c r="E404" s="113" t="s">
        <v>155</v>
      </c>
      <c r="F404" s="113" t="s">
        <v>58</v>
      </c>
      <c r="G404" s="114">
        <f>G408+G416+G420+G405</f>
        <v>771.1</v>
      </c>
      <c r="H404" s="114">
        <f>H408+H416+H420</f>
        <v>1478.8</v>
      </c>
      <c r="I404" s="114">
        <f>I408+I416+I420</f>
        <v>1108</v>
      </c>
    </row>
    <row r="405" spans="1:9" s="33" customFormat="1" ht="51" hidden="1" customHeight="1" x14ac:dyDescent="0.25">
      <c r="A405" s="119" t="s">
        <v>655</v>
      </c>
      <c r="B405" s="113" t="s">
        <v>491</v>
      </c>
      <c r="C405" s="113" t="s">
        <v>102</v>
      </c>
      <c r="D405" s="113" t="s">
        <v>60</v>
      </c>
      <c r="E405" s="113" t="s">
        <v>669</v>
      </c>
      <c r="F405" s="113" t="s">
        <v>58</v>
      </c>
      <c r="G405" s="114">
        <f>G406</f>
        <v>0</v>
      </c>
      <c r="H405" s="114">
        <v>0</v>
      </c>
      <c r="I405" s="114">
        <v>0</v>
      </c>
    </row>
    <row r="406" spans="1:9" s="33" customFormat="1" ht="31.5" hidden="1" customHeight="1" x14ac:dyDescent="0.25">
      <c r="A406" s="119" t="s">
        <v>77</v>
      </c>
      <c r="B406" s="113" t="s">
        <v>491</v>
      </c>
      <c r="C406" s="113" t="s">
        <v>102</v>
      </c>
      <c r="D406" s="113" t="s">
        <v>60</v>
      </c>
      <c r="E406" s="113" t="s">
        <v>669</v>
      </c>
      <c r="F406" s="113" t="s">
        <v>78</v>
      </c>
      <c r="G406" s="114">
        <f>G407</f>
        <v>0</v>
      </c>
      <c r="H406" s="114">
        <v>0</v>
      </c>
      <c r="I406" s="114">
        <v>0</v>
      </c>
    </row>
    <row r="407" spans="1:9" s="33" customFormat="1" ht="32.25" hidden="1" customHeight="1" x14ac:dyDescent="0.25">
      <c r="A407" s="119" t="s">
        <v>79</v>
      </c>
      <c r="B407" s="113" t="s">
        <v>491</v>
      </c>
      <c r="C407" s="113" t="s">
        <v>102</v>
      </c>
      <c r="D407" s="113" t="s">
        <v>60</v>
      </c>
      <c r="E407" s="113" t="s">
        <v>669</v>
      </c>
      <c r="F407" s="113" t="s">
        <v>80</v>
      </c>
      <c r="G407" s="114">
        <f>9602-9602</f>
        <v>0</v>
      </c>
      <c r="H407" s="114">
        <v>0</v>
      </c>
      <c r="I407" s="114">
        <v>0</v>
      </c>
    </row>
    <row r="408" spans="1:9" s="33" customFormat="1" ht="84" hidden="1" customHeight="1" x14ac:dyDescent="0.25">
      <c r="A408" s="119" t="s">
        <v>297</v>
      </c>
      <c r="B408" s="113" t="s">
        <v>491</v>
      </c>
      <c r="C408" s="113" t="s">
        <v>102</v>
      </c>
      <c r="D408" s="113" t="s">
        <v>60</v>
      </c>
      <c r="E408" s="113" t="s">
        <v>298</v>
      </c>
      <c r="F408" s="113" t="s">
        <v>58</v>
      </c>
      <c r="G408" s="114">
        <f>G411</f>
        <v>0</v>
      </c>
      <c r="H408" s="114">
        <f>H411</f>
        <v>0</v>
      </c>
      <c r="I408" s="114">
        <f>I411</f>
        <v>0</v>
      </c>
    </row>
    <row r="409" spans="1:9" s="33" customFormat="1" ht="30.75" hidden="1" customHeight="1" x14ac:dyDescent="0.25">
      <c r="A409" s="119" t="s">
        <v>77</v>
      </c>
      <c r="B409" s="113" t="s">
        <v>491</v>
      </c>
      <c r="C409" s="113" t="s">
        <v>102</v>
      </c>
      <c r="D409" s="113" t="s">
        <v>60</v>
      </c>
      <c r="E409" s="113"/>
      <c r="F409" s="113" t="s">
        <v>78</v>
      </c>
      <c r="G409" s="114"/>
      <c r="H409" s="114"/>
      <c r="I409" s="114"/>
    </row>
    <row r="410" spans="1:9" s="33" customFormat="1" ht="8.25" hidden="1" customHeight="1" x14ac:dyDescent="0.25">
      <c r="A410" s="119" t="s">
        <v>79</v>
      </c>
      <c r="B410" s="113" t="s">
        <v>491</v>
      </c>
      <c r="C410" s="113" t="s">
        <v>102</v>
      </c>
      <c r="D410" s="113" t="s">
        <v>60</v>
      </c>
      <c r="E410" s="113"/>
      <c r="F410" s="113" t="s">
        <v>80</v>
      </c>
      <c r="G410" s="114"/>
      <c r="H410" s="114"/>
      <c r="I410" s="114"/>
    </row>
    <row r="411" spans="1:9" s="33" customFormat="1" ht="18.75" hidden="1" customHeight="1" x14ac:dyDescent="0.25">
      <c r="A411" s="119" t="s">
        <v>136</v>
      </c>
      <c r="B411" s="113" t="s">
        <v>491</v>
      </c>
      <c r="C411" s="113" t="s">
        <v>102</v>
      </c>
      <c r="D411" s="113" t="s">
        <v>60</v>
      </c>
      <c r="E411" s="113" t="s">
        <v>299</v>
      </c>
      <c r="F411" s="113" t="s">
        <v>58</v>
      </c>
      <c r="G411" s="114">
        <f>G412+G414</f>
        <v>0</v>
      </c>
      <c r="H411" s="114">
        <f>H412+H414</f>
        <v>0</v>
      </c>
      <c r="I411" s="114">
        <f>I412+I414</f>
        <v>0</v>
      </c>
    </row>
    <row r="412" spans="1:9" s="33" customFormat="1" ht="30.75" hidden="1" customHeight="1" x14ac:dyDescent="0.25">
      <c r="A412" s="119" t="s">
        <v>77</v>
      </c>
      <c r="B412" s="113" t="s">
        <v>491</v>
      </c>
      <c r="C412" s="113" t="s">
        <v>102</v>
      </c>
      <c r="D412" s="113" t="s">
        <v>60</v>
      </c>
      <c r="E412" s="113" t="s">
        <v>299</v>
      </c>
      <c r="F412" s="113" t="s">
        <v>78</v>
      </c>
      <c r="G412" s="114">
        <f>G413</f>
        <v>0</v>
      </c>
      <c r="H412" s="114">
        <f>H413</f>
        <v>0</v>
      </c>
      <c r="I412" s="114">
        <f>I413</f>
        <v>0</v>
      </c>
    </row>
    <row r="413" spans="1:9" s="33" customFormat="1" ht="30.75" hidden="1" customHeight="1" x14ac:dyDescent="0.25">
      <c r="A413" s="119" t="s">
        <v>79</v>
      </c>
      <c r="B413" s="113" t="s">
        <v>491</v>
      </c>
      <c r="C413" s="113" t="s">
        <v>102</v>
      </c>
      <c r="D413" s="113" t="s">
        <v>60</v>
      </c>
      <c r="E413" s="113" t="s">
        <v>299</v>
      </c>
      <c r="F413" s="113" t="s">
        <v>80</v>
      </c>
      <c r="G413" s="114">
        <f>50-50</f>
        <v>0</v>
      </c>
      <c r="H413" s="114">
        <f>50-50</f>
        <v>0</v>
      </c>
      <c r="I413" s="114">
        <f>50-50</f>
        <v>0</v>
      </c>
    </row>
    <row r="414" spans="1:9" s="33" customFormat="1" ht="28.5" hidden="1" customHeight="1" x14ac:dyDescent="0.25">
      <c r="A414" s="119" t="s">
        <v>631</v>
      </c>
      <c r="B414" s="113" t="s">
        <v>491</v>
      </c>
      <c r="C414" s="113" t="s">
        <v>102</v>
      </c>
      <c r="D414" s="113" t="s">
        <v>60</v>
      </c>
      <c r="E414" s="113" t="s">
        <v>299</v>
      </c>
      <c r="F414" s="113" t="s">
        <v>182</v>
      </c>
      <c r="G414" s="114">
        <f>G415</f>
        <v>0</v>
      </c>
      <c r="H414" s="114">
        <f>H415</f>
        <v>0</v>
      </c>
      <c r="I414" s="114">
        <f>I415</f>
        <v>0</v>
      </c>
    </row>
    <row r="415" spans="1:9" s="33" customFormat="1" ht="14.25" hidden="1" customHeight="1" x14ac:dyDescent="0.25">
      <c r="A415" s="119" t="s">
        <v>183</v>
      </c>
      <c r="B415" s="113" t="s">
        <v>491</v>
      </c>
      <c r="C415" s="113" t="s">
        <v>102</v>
      </c>
      <c r="D415" s="113" t="s">
        <v>60</v>
      </c>
      <c r="E415" s="113" t="s">
        <v>299</v>
      </c>
      <c r="F415" s="113" t="s">
        <v>184</v>
      </c>
      <c r="G415" s="114"/>
      <c r="H415" s="114"/>
      <c r="I415" s="114"/>
    </row>
    <row r="416" spans="1:9" s="33" customFormat="1" ht="45.75" customHeight="1" x14ac:dyDescent="0.25">
      <c r="A416" s="119" t="s">
        <v>302</v>
      </c>
      <c r="B416" s="113" t="s">
        <v>491</v>
      </c>
      <c r="C416" s="113" t="s">
        <v>102</v>
      </c>
      <c r="D416" s="113" t="s">
        <v>60</v>
      </c>
      <c r="E416" s="113" t="s">
        <v>287</v>
      </c>
      <c r="F416" s="113" t="s">
        <v>58</v>
      </c>
      <c r="G416" s="114">
        <f>G417</f>
        <v>600</v>
      </c>
      <c r="H416" s="114">
        <f t="shared" ref="H416:I418" si="58">H417</f>
        <v>800</v>
      </c>
      <c r="I416" s="114">
        <f t="shared" si="58"/>
        <v>560</v>
      </c>
    </row>
    <row r="417" spans="1:9" s="33" customFormat="1" ht="17.25" customHeight="1" x14ac:dyDescent="0.25">
      <c r="A417" s="119" t="s">
        <v>136</v>
      </c>
      <c r="B417" s="113" t="s">
        <v>491</v>
      </c>
      <c r="C417" s="113" t="s">
        <v>102</v>
      </c>
      <c r="D417" s="113" t="s">
        <v>60</v>
      </c>
      <c r="E417" s="113" t="s">
        <v>288</v>
      </c>
      <c r="F417" s="113" t="s">
        <v>58</v>
      </c>
      <c r="G417" s="114">
        <f>G418</f>
        <v>600</v>
      </c>
      <c r="H417" s="114">
        <f t="shared" si="58"/>
        <v>800</v>
      </c>
      <c r="I417" s="114">
        <f t="shared" si="58"/>
        <v>560</v>
      </c>
    </row>
    <row r="418" spans="1:9" s="33" customFormat="1" ht="27" customHeight="1" x14ac:dyDescent="0.25">
      <c r="A418" s="119" t="s">
        <v>77</v>
      </c>
      <c r="B418" s="113" t="s">
        <v>491</v>
      </c>
      <c r="C418" s="113" t="s">
        <v>102</v>
      </c>
      <c r="D418" s="113" t="s">
        <v>60</v>
      </c>
      <c r="E418" s="113" t="s">
        <v>288</v>
      </c>
      <c r="F418" s="113" t="s">
        <v>78</v>
      </c>
      <c r="G418" s="114">
        <f>G419</f>
        <v>600</v>
      </c>
      <c r="H418" s="114">
        <f t="shared" si="58"/>
        <v>800</v>
      </c>
      <c r="I418" s="114">
        <f t="shared" si="58"/>
        <v>560</v>
      </c>
    </row>
    <row r="419" spans="1:9" s="33" customFormat="1" ht="30" customHeight="1" x14ac:dyDescent="0.25">
      <c r="A419" s="119" t="s">
        <v>79</v>
      </c>
      <c r="B419" s="113" t="s">
        <v>491</v>
      </c>
      <c r="C419" s="113" t="s">
        <v>102</v>
      </c>
      <c r="D419" s="113" t="s">
        <v>60</v>
      </c>
      <c r="E419" s="113" t="s">
        <v>288</v>
      </c>
      <c r="F419" s="113" t="s">
        <v>80</v>
      </c>
      <c r="G419" s="114">
        <v>600</v>
      </c>
      <c r="H419" s="114">
        <v>800</v>
      </c>
      <c r="I419" s="114">
        <v>560</v>
      </c>
    </row>
    <row r="420" spans="1:9" s="33" customFormat="1" ht="27" customHeight="1" x14ac:dyDescent="0.25">
      <c r="A420" s="119" t="s">
        <v>303</v>
      </c>
      <c r="B420" s="113" t="s">
        <v>491</v>
      </c>
      <c r="C420" s="113" t="s">
        <v>102</v>
      </c>
      <c r="D420" s="113" t="s">
        <v>60</v>
      </c>
      <c r="E420" s="113" t="s">
        <v>261</v>
      </c>
      <c r="F420" s="113" t="s">
        <v>58</v>
      </c>
      <c r="G420" s="114">
        <f>G421</f>
        <v>171.1</v>
      </c>
      <c r="H420" s="114">
        <f t="shared" ref="H420:I422" si="59">H421</f>
        <v>678.8</v>
      </c>
      <c r="I420" s="114">
        <f t="shared" si="59"/>
        <v>548</v>
      </c>
    </row>
    <row r="421" spans="1:9" s="33" customFormat="1" ht="17.25" customHeight="1" x14ac:dyDescent="0.25">
      <c r="A421" s="119" t="s">
        <v>136</v>
      </c>
      <c r="B421" s="113" t="s">
        <v>491</v>
      </c>
      <c r="C421" s="113" t="s">
        <v>102</v>
      </c>
      <c r="D421" s="113" t="s">
        <v>60</v>
      </c>
      <c r="E421" s="113" t="s">
        <v>262</v>
      </c>
      <c r="F421" s="113" t="s">
        <v>58</v>
      </c>
      <c r="G421" s="114">
        <f>G422</f>
        <v>171.1</v>
      </c>
      <c r="H421" s="114">
        <f t="shared" si="59"/>
        <v>678.8</v>
      </c>
      <c r="I421" s="114">
        <f t="shared" si="59"/>
        <v>548</v>
      </c>
    </row>
    <row r="422" spans="1:9" s="33" customFormat="1" ht="29.25" customHeight="1" x14ac:dyDescent="0.25">
      <c r="A422" s="119" t="s">
        <v>77</v>
      </c>
      <c r="B422" s="113" t="s">
        <v>491</v>
      </c>
      <c r="C422" s="113" t="s">
        <v>102</v>
      </c>
      <c r="D422" s="113" t="s">
        <v>60</v>
      </c>
      <c r="E422" s="113" t="s">
        <v>262</v>
      </c>
      <c r="F422" s="113" t="s">
        <v>78</v>
      </c>
      <c r="G422" s="114">
        <f>G423</f>
        <v>171.1</v>
      </c>
      <c r="H422" s="114">
        <f t="shared" si="59"/>
        <v>678.8</v>
      </c>
      <c r="I422" s="114">
        <f t="shared" si="59"/>
        <v>548</v>
      </c>
    </row>
    <row r="423" spans="1:9" s="33" customFormat="1" ht="30" customHeight="1" x14ac:dyDescent="0.25">
      <c r="A423" s="119" t="s">
        <v>79</v>
      </c>
      <c r="B423" s="113" t="s">
        <v>491</v>
      </c>
      <c r="C423" s="113" t="s">
        <v>102</v>
      </c>
      <c r="D423" s="113" t="s">
        <v>60</v>
      </c>
      <c r="E423" s="113" t="s">
        <v>262</v>
      </c>
      <c r="F423" s="113" t="s">
        <v>80</v>
      </c>
      <c r="G423" s="114">
        <v>171.1</v>
      </c>
      <c r="H423" s="114">
        <v>678.8</v>
      </c>
      <c r="I423" s="114">
        <v>548</v>
      </c>
    </row>
    <row r="424" spans="1:9" s="33" customFormat="1" ht="30" hidden="1" customHeight="1" x14ac:dyDescent="0.25">
      <c r="A424" s="119" t="s">
        <v>311</v>
      </c>
      <c r="B424" s="113" t="s">
        <v>491</v>
      </c>
      <c r="C424" s="113" t="s">
        <v>102</v>
      </c>
      <c r="D424" s="113" t="s">
        <v>60</v>
      </c>
      <c r="E424" s="113" t="s">
        <v>166</v>
      </c>
      <c r="F424" s="113" t="s">
        <v>58</v>
      </c>
      <c r="G424" s="114">
        <f>G425</f>
        <v>0</v>
      </c>
      <c r="H424" s="114">
        <f t="shared" ref="H424:I427" si="60">H425</f>
        <v>0</v>
      </c>
      <c r="I424" s="114">
        <f t="shared" si="60"/>
        <v>0</v>
      </c>
    </row>
    <row r="425" spans="1:9" s="33" customFormat="1" ht="18" hidden="1" customHeight="1" x14ac:dyDescent="0.25">
      <c r="A425" s="119" t="s">
        <v>175</v>
      </c>
      <c r="B425" s="113" t="s">
        <v>491</v>
      </c>
      <c r="C425" s="113" t="s">
        <v>102</v>
      </c>
      <c r="D425" s="113" t="s">
        <v>60</v>
      </c>
      <c r="E425" s="113" t="s">
        <v>176</v>
      </c>
      <c r="F425" s="113" t="s">
        <v>58</v>
      </c>
      <c r="G425" s="114">
        <f>G426</f>
        <v>0</v>
      </c>
      <c r="H425" s="114">
        <f t="shared" si="60"/>
        <v>0</v>
      </c>
      <c r="I425" s="114">
        <f t="shared" si="60"/>
        <v>0</v>
      </c>
    </row>
    <row r="426" spans="1:9" s="33" customFormat="1" ht="16.5" hidden="1" customHeight="1" x14ac:dyDescent="0.25">
      <c r="A426" s="119" t="s">
        <v>136</v>
      </c>
      <c r="B426" s="113" t="s">
        <v>491</v>
      </c>
      <c r="C426" s="113" t="s">
        <v>102</v>
      </c>
      <c r="D426" s="113" t="s">
        <v>60</v>
      </c>
      <c r="E426" s="113" t="s">
        <v>177</v>
      </c>
      <c r="F426" s="113" t="s">
        <v>58</v>
      </c>
      <c r="G426" s="114">
        <f>G427</f>
        <v>0</v>
      </c>
      <c r="H426" s="114">
        <f t="shared" si="60"/>
        <v>0</v>
      </c>
      <c r="I426" s="114">
        <f t="shared" si="60"/>
        <v>0</v>
      </c>
    </row>
    <row r="427" spans="1:9" s="33" customFormat="1" ht="27" hidden="1" customHeight="1" x14ac:dyDescent="0.25">
      <c r="A427" s="119" t="s">
        <v>77</v>
      </c>
      <c r="B427" s="113" t="s">
        <v>491</v>
      </c>
      <c r="C427" s="113" t="s">
        <v>102</v>
      </c>
      <c r="D427" s="113" t="s">
        <v>60</v>
      </c>
      <c r="E427" s="113" t="s">
        <v>177</v>
      </c>
      <c r="F427" s="113" t="s">
        <v>78</v>
      </c>
      <c r="G427" s="114">
        <f>G428</f>
        <v>0</v>
      </c>
      <c r="H427" s="114">
        <f t="shared" si="60"/>
        <v>0</v>
      </c>
      <c r="I427" s="114">
        <f t="shared" si="60"/>
        <v>0</v>
      </c>
    </row>
    <row r="428" spans="1:9" s="33" customFormat="1" ht="27" hidden="1" customHeight="1" x14ac:dyDescent="0.25">
      <c r="A428" s="119" t="s">
        <v>79</v>
      </c>
      <c r="B428" s="113" t="s">
        <v>491</v>
      </c>
      <c r="C428" s="113" t="s">
        <v>102</v>
      </c>
      <c r="D428" s="113" t="s">
        <v>60</v>
      </c>
      <c r="E428" s="113" t="s">
        <v>177</v>
      </c>
      <c r="F428" s="113" t="s">
        <v>80</v>
      </c>
      <c r="G428" s="114">
        <v>0</v>
      </c>
      <c r="H428" s="114">
        <v>0</v>
      </c>
      <c r="I428" s="114">
        <v>0</v>
      </c>
    </row>
    <row r="429" spans="1:9" ht="30.75" hidden="1" customHeight="1" x14ac:dyDescent="0.25">
      <c r="A429" s="119" t="s">
        <v>293</v>
      </c>
      <c r="B429" s="113" t="s">
        <v>491</v>
      </c>
      <c r="C429" s="113" t="s">
        <v>102</v>
      </c>
      <c r="D429" s="113" t="s">
        <v>60</v>
      </c>
      <c r="E429" s="113" t="s">
        <v>294</v>
      </c>
      <c r="F429" s="113" t="s">
        <v>58</v>
      </c>
      <c r="G429" s="114">
        <f>G430</f>
        <v>0</v>
      </c>
      <c r="H429" s="114">
        <f t="shared" ref="H429:I431" si="61">H430</f>
        <v>0</v>
      </c>
      <c r="I429" s="114">
        <f t="shared" si="61"/>
        <v>0</v>
      </c>
    </row>
    <row r="430" spans="1:9" ht="29.25" hidden="1" customHeight="1" x14ac:dyDescent="0.25">
      <c r="A430" s="119" t="s">
        <v>295</v>
      </c>
      <c r="B430" s="113" t="s">
        <v>491</v>
      </c>
      <c r="C430" s="113" t="s">
        <v>102</v>
      </c>
      <c r="D430" s="113" t="s">
        <v>60</v>
      </c>
      <c r="E430" s="113" t="s">
        <v>296</v>
      </c>
      <c r="F430" s="113" t="s">
        <v>58</v>
      </c>
      <c r="G430" s="114">
        <f>G431</f>
        <v>0</v>
      </c>
      <c r="H430" s="114">
        <f t="shared" si="61"/>
        <v>0</v>
      </c>
      <c r="I430" s="114">
        <f t="shared" si="61"/>
        <v>0</v>
      </c>
    </row>
    <row r="431" spans="1:9" ht="15" hidden="1" x14ac:dyDescent="0.25">
      <c r="A431" s="119" t="s">
        <v>81</v>
      </c>
      <c r="B431" s="113" t="s">
        <v>491</v>
      </c>
      <c r="C431" s="113" t="s">
        <v>102</v>
      </c>
      <c r="D431" s="113" t="s">
        <v>60</v>
      </c>
      <c r="E431" s="113" t="s">
        <v>296</v>
      </c>
      <c r="F431" s="113" t="s">
        <v>82</v>
      </c>
      <c r="G431" s="114">
        <f>G432</f>
        <v>0</v>
      </c>
      <c r="H431" s="114">
        <f t="shared" si="61"/>
        <v>0</v>
      </c>
      <c r="I431" s="114">
        <f t="shared" si="61"/>
        <v>0</v>
      </c>
    </row>
    <row r="432" spans="1:9" ht="27.75" hidden="1" customHeight="1" x14ac:dyDescent="0.25">
      <c r="A432" s="119" t="s">
        <v>272</v>
      </c>
      <c r="B432" s="113" t="s">
        <v>491</v>
      </c>
      <c r="C432" s="113" t="s">
        <v>102</v>
      </c>
      <c r="D432" s="113" t="s">
        <v>60</v>
      </c>
      <c r="E432" s="113" t="s">
        <v>296</v>
      </c>
      <c r="F432" s="113" t="s">
        <v>273</v>
      </c>
      <c r="G432" s="114">
        <v>0</v>
      </c>
      <c r="H432" s="114">
        <v>0</v>
      </c>
      <c r="I432" s="114">
        <v>0</v>
      </c>
    </row>
    <row r="433" spans="1:9" ht="19.5" hidden="1" customHeight="1" x14ac:dyDescent="0.25">
      <c r="A433" s="119" t="s">
        <v>122</v>
      </c>
      <c r="B433" s="113" t="s">
        <v>491</v>
      </c>
      <c r="C433" s="113" t="s">
        <v>102</v>
      </c>
      <c r="D433" s="113" t="s">
        <v>60</v>
      </c>
      <c r="E433" s="113" t="s">
        <v>170</v>
      </c>
      <c r="F433" s="113" t="s">
        <v>58</v>
      </c>
      <c r="G433" s="114">
        <f t="shared" ref="G433:I434" si="62">G434</f>
        <v>0</v>
      </c>
      <c r="H433" s="114">
        <f t="shared" si="62"/>
        <v>0</v>
      </c>
      <c r="I433" s="114">
        <f t="shared" si="62"/>
        <v>0</v>
      </c>
    </row>
    <row r="434" spans="1:9" ht="18" hidden="1" customHeight="1" x14ac:dyDescent="0.25">
      <c r="A434" s="119" t="s">
        <v>171</v>
      </c>
      <c r="B434" s="113" t="s">
        <v>491</v>
      </c>
      <c r="C434" s="113" t="s">
        <v>102</v>
      </c>
      <c r="D434" s="113" t="s">
        <v>60</v>
      </c>
      <c r="E434" s="113" t="s">
        <v>172</v>
      </c>
      <c r="F434" s="113" t="s">
        <v>58</v>
      </c>
      <c r="G434" s="114">
        <f t="shared" si="62"/>
        <v>0</v>
      </c>
      <c r="H434" s="114">
        <f t="shared" si="62"/>
        <v>0</v>
      </c>
      <c r="I434" s="114">
        <f t="shared" si="62"/>
        <v>0</v>
      </c>
    </row>
    <row r="435" spans="1:9" ht="27.75" hidden="1" customHeight="1" x14ac:dyDescent="0.25">
      <c r="A435" s="119" t="s">
        <v>79</v>
      </c>
      <c r="B435" s="113" t="s">
        <v>491</v>
      </c>
      <c r="C435" s="113" t="s">
        <v>102</v>
      </c>
      <c r="D435" s="113" t="s">
        <v>60</v>
      </c>
      <c r="E435" s="113" t="s">
        <v>172</v>
      </c>
      <c r="F435" s="113" t="s">
        <v>80</v>
      </c>
      <c r="G435" s="114">
        <v>0</v>
      </c>
      <c r="H435" s="114">
        <v>0</v>
      </c>
      <c r="I435" s="114">
        <v>0</v>
      </c>
    </row>
    <row r="436" spans="1:9" ht="43.5" customHeight="1" x14ac:dyDescent="0.25">
      <c r="A436" s="119" t="s">
        <v>734</v>
      </c>
      <c r="B436" s="113" t="s">
        <v>491</v>
      </c>
      <c r="C436" s="113" t="s">
        <v>102</v>
      </c>
      <c r="D436" s="113" t="s">
        <v>60</v>
      </c>
      <c r="E436" s="113" t="s">
        <v>304</v>
      </c>
      <c r="F436" s="113" t="s">
        <v>58</v>
      </c>
      <c r="G436" s="114">
        <f>G437</f>
        <v>490.3</v>
      </c>
      <c r="H436" s="114">
        <f t="shared" ref="H436:I439" si="63">H437</f>
        <v>490.3</v>
      </c>
      <c r="I436" s="114">
        <f t="shared" si="63"/>
        <v>490.3</v>
      </c>
    </row>
    <row r="437" spans="1:9" ht="27.75" customHeight="1" x14ac:dyDescent="0.25">
      <c r="A437" s="119" t="s">
        <v>308</v>
      </c>
      <c r="B437" s="113" t="s">
        <v>491</v>
      </c>
      <c r="C437" s="113" t="s">
        <v>102</v>
      </c>
      <c r="D437" s="113" t="s">
        <v>60</v>
      </c>
      <c r="E437" s="113" t="s">
        <v>309</v>
      </c>
      <c r="F437" s="113" t="s">
        <v>58</v>
      </c>
      <c r="G437" s="114">
        <f>G438+G441</f>
        <v>490.3</v>
      </c>
      <c r="H437" s="114">
        <f>H438</f>
        <v>490.3</v>
      </c>
      <c r="I437" s="114">
        <f>I438</f>
        <v>490.3</v>
      </c>
    </row>
    <row r="438" spans="1:9" ht="16.5" customHeight="1" x14ac:dyDescent="0.25">
      <c r="A438" s="119" t="s">
        <v>136</v>
      </c>
      <c r="B438" s="113" t="s">
        <v>491</v>
      </c>
      <c r="C438" s="113" t="s">
        <v>102</v>
      </c>
      <c r="D438" s="113" t="s">
        <v>60</v>
      </c>
      <c r="E438" s="113" t="s">
        <v>310</v>
      </c>
      <c r="F438" s="113" t="s">
        <v>58</v>
      </c>
      <c r="G438" s="114">
        <f>G439</f>
        <v>490.3</v>
      </c>
      <c r="H438" s="114">
        <f t="shared" si="63"/>
        <v>490.3</v>
      </c>
      <c r="I438" s="114">
        <f t="shared" si="63"/>
        <v>490.3</v>
      </c>
    </row>
    <row r="439" spans="1:9" ht="27.75" customHeight="1" x14ac:dyDescent="0.25">
      <c r="A439" s="119" t="s">
        <v>77</v>
      </c>
      <c r="B439" s="113" t="s">
        <v>491</v>
      </c>
      <c r="C439" s="113" t="s">
        <v>102</v>
      </c>
      <c r="D439" s="113" t="s">
        <v>60</v>
      </c>
      <c r="E439" s="113" t="s">
        <v>310</v>
      </c>
      <c r="F439" s="113" t="s">
        <v>78</v>
      </c>
      <c r="G439" s="114">
        <f>G440</f>
        <v>490.3</v>
      </c>
      <c r="H439" s="114">
        <f t="shared" si="63"/>
        <v>490.3</v>
      </c>
      <c r="I439" s="114">
        <f t="shared" si="63"/>
        <v>490.3</v>
      </c>
    </row>
    <row r="440" spans="1:9" ht="27.75" customHeight="1" x14ac:dyDescent="0.25">
      <c r="A440" s="119" t="s">
        <v>79</v>
      </c>
      <c r="B440" s="113" t="s">
        <v>491</v>
      </c>
      <c r="C440" s="113" t="s">
        <v>102</v>
      </c>
      <c r="D440" s="113" t="s">
        <v>60</v>
      </c>
      <c r="E440" s="113" t="s">
        <v>310</v>
      </c>
      <c r="F440" s="113" t="s">
        <v>80</v>
      </c>
      <c r="G440" s="114">
        <v>490.3</v>
      </c>
      <c r="H440" s="114">
        <v>490.3</v>
      </c>
      <c r="I440" s="114">
        <v>490.3</v>
      </c>
    </row>
    <row r="441" spans="1:9" ht="40.5" hidden="1" customHeight="1" x14ac:dyDescent="0.25">
      <c r="A441" s="119" t="s">
        <v>655</v>
      </c>
      <c r="B441" s="113" t="s">
        <v>491</v>
      </c>
      <c r="C441" s="113" t="s">
        <v>102</v>
      </c>
      <c r="D441" s="113" t="s">
        <v>60</v>
      </c>
      <c r="E441" s="113" t="s">
        <v>670</v>
      </c>
      <c r="F441" s="113" t="s">
        <v>58</v>
      </c>
      <c r="G441" s="114">
        <f>G442</f>
        <v>0</v>
      </c>
      <c r="H441" s="114">
        <v>0</v>
      </c>
      <c r="I441" s="114">
        <v>0</v>
      </c>
    </row>
    <row r="442" spans="1:9" ht="27.75" hidden="1" customHeight="1" x14ac:dyDescent="0.25">
      <c r="A442" s="119" t="s">
        <v>77</v>
      </c>
      <c r="B442" s="113" t="s">
        <v>491</v>
      </c>
      <c r="C442" s="113" t="s">
        <v>102</v>
      </c>
      <c r="D442" s="113" t="s">
        <v>60</v>
      </c>
      <c r="E442" s="113" t="s">
        <v>670</v>
      </c>
      <c r="F442" s="113" t="s">
        <v>78</v>
      </c>
      <c r="G442" s="114">
        <f>G443</f>
        <v>0</v>
      </c>
      <c r="H442" s="114">
        <v>0</v>
      </c>
      <c r="I442" s="114">
        <v>0</v>
      </c>
    </row>
    <row r="443" spans="1:9" ht="27.75" hidden="1" customHeight="1" x14ac:dyDescent="0.25">
      <c r="A443" s="119" t="s">
        <v>79</v>
      </c>
      <c r="B443" s="113" t="s">
        <v>491</v>
      </c>
      <c r="C443" s="113" t="s">
        <v>102</v>
      </c>
      <c r="D443" s="113" t="s">
        <v>60</v>
      </c>
      <c r="E443" s="113" t="s">
        <v>670</v>
      </c>
      <c r="F443" s="113" t="s">
        <v>80</v>
      </c>
      <c r="G443" s="114"/>
      <c r="H443" s="114"/>
      <c r="I443" s="114"/>
    </row>
    <row r="444" spans="1:9" ht="45" customHeight="1" x14ac:dyDescent="0.25">
      <c r="A444" s="119" t="s">
        <v>722</v>
      </c>
      <c r="B444" s="113" t="s">
        <v>491</v>
      </c>
      <c r="C444" s="113" t="s">
        <v>102</v>
      </c>
      <c r="D444" s="113" t="s">
        <v>60</v>
      </c>
      <c r="E444" s="113" t="s">
        <v>166</v>
      </c>
      <c r="F444" s="113" t="s">
        <v>58</v>
      </c>
      <c r="G444" s="114">
        <f>G445</f>
        <v>614.70000000000005</v>
      </c>
      <c r="H444" s="114">
        <f t="shared" ref="H444:I445" si="64">H445</f>
        <v>0</v>
      </c>
      <c r="I444" s="114">
        <f t="shared" si="64"/>
        <v>0</v>
      </c>
    </row>
    <row r="445" spans="1:9" ht="21" customHeight="1" x14ac:dyDescent="0.25">
      <c r="A445" s="119" t="s">
        <v>175</v>
      </c>
      <c r="B445" s="113" t="s">
        <v>491</v>
      </c>
      <c r="C445" s="113" t="s">
        <v>102</v>
      </c>
      <c r="D445" s="113" t="s">
        <v>60</v>
      </c>
      <c r="E445" s="113" t="s">
        <v>176</v>
      </c>
      <c r="F445" s="113" t="s">
        <v>58</v>
      </c>
      <c r="G445" s="114">
        <f>G446</f>
        <v>614.70000000000005</v>
      </c>
      <c r="H445" s="114">
        <f t="shared" si="64"/>
        <v>0</v>
      </c>
      <c r="I445" s="114">
        <f t="shared" si="64"/>
        <v>0</v>
      </c>
    </row>
    <row r="446" spans="1:9" ht="27.75" customHeight="1" x14ac:dyDescent="0.25">
      <c r="A446" s="119" t="s">
        <v>136</v>
      </c>
      <c r="B446" s="113" t="s">
        <v>491</v>
      </c>
      <c r="C446" s="113" t="s">
        <v>102</v>
      </c>
      <c r="D446" s="113" t="s">
        <v>60</v>
      </c>
      <c r="E446" s="113" t="s">
        <v>177</v>
      </c>
      <c r="F446" s="113" t="s">
        <v>58</v>
      </c>
      <c r="G446" s="114">
        <f>G447+G449</f>
        <v>614.70000000000005</v>
      </c>
      <c r="H446" s="114">
        <f t="shared" ref="H446:I446" si="65">H447+H449</f>
        <v>0</v>
      </c>
      <c r="I446" s="114">
        <f t="shared" si="65"/>
        <v>0</v>
      </c>
    </row>
    <row r="447" spans="1:9" ht="27.75" customHeight="1" x14ac:dyDescent="0.25">
      <c r="A447" s="119" t="s">
        <v>77</v>
      </c>
      <c r="B447" s="113" t="s">
        <v>491</v>
      </c>
      <c r="C447" s="113" t="s">
        <v>102</v>
      </c>
      <c r="D447" s="113" t="s">
        <v>60</v>
      </c>
      <c r="E447" s="113" t="s">
        <v>177</v>
      </c>
      <c r="F447" s="113" t="s">
        <v>78</v>
      </c>
      <c r="G447" s="114">
        <f>G448</f>
        <v>396</v>
      </c>
      <c r="H447" s="114">
        <f t="shared" ref="H447:I447" si="66">H448</f>
        <v>0</v>
      </c>
      <c r="I447" s="114">
        <f t="shared" si="66"/>
        <v>0</v>
      </c>
    </row>
    <row r="448" spans="1:9" ht="27.75" customHeight="1" x14ac:dyDescent="0.25">
      <c r="A448" s="119" t="s">
        <v>79</v>
      </c>
      <c r="B448" s="113" t="s">
        <v>491</v>
      </c>
      <c r="C448" s="113" t="s">
        <v>102</v>
      </c>
      <c r="D448" s="113" t="s">
        <v>60</v>
      </c>
      <c r="E448" s="113" t="s">
        <v>177</v>
      </c>
      <c r="F448" s="113" t="s">
        <v>80</v>
      </c>
      <c r="G448" s="114">
        <v>396</v>
      </c>
      <c r="H448" s="114">
        <v>0</v>
      </c>
      <c r="I448" s="114">
        <v>0</v>
      </c>
    </row>
    <row r="449" spans="1:9" ht="27.75" customHeight="1" x14ac:dyDescent="0.25">
      <c r="A449" s="119" t="s">
        <v>81</v>
      </c>
      <c r="B449" s="113" t="s">
        <v>491</v>
      </c>
      <c r="C449" s="113" t="s">
        <v>102</v>
      </c>
      <c r="D449" s="113" t="s">
        <v>60</v>
      </c>
      <c r="E449" s="113" t="s">
        <v>177</v>
      </c>
      <c r="F449" s="113" t="s">
        <v>82</v>
      </c>
      <c r="G449" s="114">
        <f>G450</f>
        <v>218.7</v>
      </c>
      <c r="H449" s="114">
        <f t="shared" ref="H449:I449" si="67">H450</f>
        <v>0</v>
      </c>
      <c r="I449" s="114">
        <f t="shared" si="67"/>
        <v>0</v>
      </c>
    </row>
    <row r="450" spans="1:9" ht="48.75" customHeight="1" x14ac:dyDescent="0.25">
      <c r="A450" s="129" t="s">
        <v>671</v>
      </c>
      <c r="B450" s="113" t="s">
        <v>491</v>
      </c>
      <c r="C450" s="113" t="s">
        <v>102</v>
      </c>
      <c r="D450" s="113" t="s">
        <v>60</v>
      </c>
      <c r="E450" s="113" t="s">
        <v>177</v>
      </c>
      <c r="F450" s="113" t="s">
        <v>273</v>
      </c>
      <c r="G450" s="114">
        <f>400-116.1+23.7-161.7+72.8</f>
        <v>218.7</v>
      </c>
      <c r="H450" s="114">
        <v>0</v>
      </c>
      <c r="I450" s="114">
        <v>0</v>
      </c>
    </row>
    <row r="451" spans="1:9" ht="55.5" customHeight="1" x14ac:dyDescent="0.25">
      <c r="A451" s="119" t="s">
        <v>720</v>
      </c>
      <c r="B451" s="113" t="s">
        <v>491</v>
      </c>
      <c r="C451" s="113" t="s">
        <v>102</v>
      </c>
      <c r="D451" s="113" t="s">
        <v>60</v>
      </c>
      <c r="E451" s="113" t="s">
        <v>179</v>
      </c>
      <c r="F451" s="113" t="s">
        <v>58</v>
      </c>
      <c r="G451" s="114">
        <f>G452</f>
        <v>116.1</v>
      </c>
      <c r="H451" s="114">
        <f t="shared" ref="H451:I451" si="68">H452</f>
        <v>116.1</v>
      </c>
      <c r="I451" s="114">
        <f t="shared" si="68"/>
        <v>116.1</v>
      </c>
    </row>
    <row r="452" spans="1:9" ht="17.25" customHeight="1" x14ac:dyDescent="0.25">
      <c r="A452" s="119" t="s">
        <v>136</v>
      </c>
      <c r="B452" s="113" t="s">
        <v>491</v>
      </c>
      <c r="C452" s="113" t="s">
        <v>102</v>
      </c>
      <c r="D452" s="113" t="s">
        <v>60</v>
      </c>
      <c r="E452" s="113" t="s">
        <v>312</v>
      </c>
      <c r="F452" s="113" t="s">
        <v>58</v>
      </c>
      <c r="G452" s="114">
        <f>G453+G455</f>
        <v>116.1</v>
      </c>
      <c r="H452" s="114">
        <f>H453</f>
        <v>116.1</v>
      </c>
      <c r="I452" s="114">
        <f>I453</f>
        <v>116.1</v>
      </c>
    </row>
    <row r="453" spans="1:9" ht="27.75" customHeight="1" x14ac:dyDescent="0.25">
      <c r="A453" s="119" t="s">
        <v>77</v>
      </c>
      <c r="B453" s="113" t="s">
        <v>491</v>
      </c>
      <c r="C453" s="113" t="s">
        <v>102</v>
      </c>
      <c r="D453" s="113" t="s">
        <v>60</v>
      </c>
      <c r="E453" s="113" t="s">
        <v>312</v>
      </c>
      <c r="F453" s="113" t="s">
        <v>78</v>
      </c>
      <c r="G453" s="114">
        <f>G454</f>
        <v>116.1</v>
      </c>
      <c r="H453" s="114">
        <f>H454</f>
        <v>116.1</v>
      </c>
      <c r="I453" s="114">
        <f>I454</f>
        <v>116.1</v>
      </c>
    </row>
    <row r="454" spans="1:9" ht="27.75" customHeight="1" x14ac:dyDescent="0.25">
      <c r="A454" s="119" t="s">
        <v>79</v>
      </c>
      <c r="B454" s="113" t="s">
        <v>491</v>
      </c>
      <c r="C454" s="113" t="s">
        <v>102</v>
      </c>
      <c r="D454" s="113" t="s">
        <v>60</v>
      </c>
      <c r="E454" s="113" t="s">
        <v>312</v>
      </c>
      <c r="F454" s="113" t="s">
        <v>80</v>
      </c>
      <c r="G454" s="114">
        <v>116.1</v>
      </c>
      <c r="H454" s="114">
        <v>116.1</v>
      </c>
      <c r="I454" s="114">
        <v>116.1</v>
      </c>
    </row>
    <row r="455" spans="1:9" ht="27.75" hidden="1" customHeight="1" x14ac:dyDescent="0.25">
      <c r="A455" s="119" t="s">
        <v>181</v>
      </c>
      <c r="B455" s="113" t="s">
        <v>491</v>
      </c>
      <c r="C455" s="113" t="s">
        <v>102</v>
      </c>
      <c r="D455" s="113" t="s">
        <v>60</v>
      </c>
      <c r="E455" s="113" t="s">
        <v>312</v>
      </c>
      <c r="F455" s="113" t="s">
        <v>182</v>
      </c>
      <c r="G455" s="114">
        <f>G456</f>
        <v>0</v>
      </c>
      <c r="H455" s="114">
        <f>H456</f>
        <v>0</v>
      </c>
      <c r="I455" s="114">
        <f>I456</f>
        <v>0</v>
      </c>
    </row>
    <row r="456" spans="1:9" ht="14.25" hidden="1" customHeight="1" x14ac:dyDescent="0.25">
      <c r="A456" s="119" t="s">
        <v>183</v>
      </c>
      <c r="B456" s="113" t="s">
        <v>491</v>
      </c>
      <c r="C456" s="113" t="s">
        <v>102</v>
      </c>
      <c r="D456" s="113" t="s">
        <v>60</v>
      </c>
      <c r="E456" s="113" t="s">
        <v>312</v>
      </c>
      <c r="F456" s="113" t="s">
        <v>184</v>
      </c>
      <c r="G456" s="114"/>
      <c r="H456" s="114"/>
      <c r="I456" s="114"/>
    </row>
    <row r="457" spans="1:9" s="33" customFormat="1" ht="15" x14ac:dyDescent="0.25">
      <c r="A457" s="119" t="s">
        <v>313</v>
      </c>
      <c r="B457" s="113" t="s">
        <v>491</v>
      </c>
      <c r="C457" s="113" t="s">
        <v>102</v>
      </c>
      <c r="D457" s="113" t="s">
        <v>198</v>
      </c>
      <c r="E457" s="113" t="s">
        <v>57</v>
      </c>
      <c r="F457" s="113" t="s">
        <v>58</v>
      </c>
      <c r="G457" s="114">
        <f>G458+G483</f>
        <v>2179.4</v>
      </c>
      <c r="H457" s="114">
        <f>H458+H483</f>
        <v>2170</v>
      </c>
      <c r="I457" s="114">
        <f>I458+I483</f>
        <v>1634.6</v>
      </c>
    </row>
    <row r="458" spans="1:9" s="33" customFormat="1" ht="48" customHeight="1" x14ac:dyDescent="0.25">
      <c r="A458" s="119" t="s">
        <v>733</v>
      </c>
      <c r="B458" s="113" t="s">
        <v>491</v>
      </c>
      <c r="C458" s="113" t="s">
        <v>102</v>
      </c>
      <c r="D458" s="113" t="s">
        <v>198</v>
      </c>
      <c r="E458" s="113" t="s">
        <v>314</v>
      </c>
      <c r="F458" s="113" t="s">
        <v>58</v>
      </c>
      <c r="G458" s="114">
        <f>G459+G463+G467+G471+G475+G479</f>
        <v>2179.4</v>
      </c>
      <c r="H458" s="114">
        <f>H459+H463+H467+H471+H475+H479</f>
        <v>2170</v>
      </c>
      <c r="I458" s="114">
        <f>I459+I463+I467+I471+I475+I479</f>
        <v>1634.6</v>
      </c>
    </row>
    <row r="459" spans="1:9" s="33" customFormat="1" ht="39" x14ac:dyDescent="0.25">
      <c r="A459" s="119" t="s">
        <v>315</v>
      </c>
      <c r="B459" s="113" t="s">
        <v>491</v>
      </c>
      <c r="C459" s="113" t="s">
        <v>102</v>
      </c>
      <c r="D459" s="113" t="s">
        <v>198</v>
      </c>
      <c r="E459" s="113" t="s">
        <v>316</v>
      </c>
      <c r="F459" s="113" t="s">
        <v>58</v>
      </c>
      <c r="G459" s="114">
        <f>G460</f>
        <v>200</v>
      </c>
      <c r="H459" s="114">
        <f t="shared" ref="H459:I461" si="69">H460</f>
        <v>200</v>
      </c>
      <c r="I459" s="114">
        <f t="shared" si="69"/>
        <v>100</v>
      </c>
    </row>
    <row r="460" spans="1:9" s="33" customFormat="1" ht="15" x14ac:dyDescent="0.25">
      <c r="A460" s="119" t="s">
        <v>136</v>
      </c>
      <c r="B460" s="113" t="s">
        <v>491</v>
      </c>
      <c r="C460" s="113" t="s">
        <v>102</v>
      </c>
      <c r="D460" s="113" t="s">
        <v>198</v>
      </c>
      <c r="E460" s="113" t="s">
        <v>317</v>
      </c>
      <c r="F460" s="113" t="s">
        <v>58</v>
      </c>
      <c r="G460" s="114">
        <f>G461</f>
        <v>200</v>
      </c>
      <c r="H460" s="114">
        <f t="shared" si="69"/>
        <v>200</v>
      </c>
      <c r="I460" s="114">
        <f t="shared" si="69"/>
        <v>100</v>
      </c>
    </row>
    <row r="461" spans="1:9" s="33" customFormat="1" ht="26.25" x14ac:dyDescent="0.25">
      <c r="A461" s="119" t="s">
        <v>77</v>
      </c>
      <c r="B461" s="113" t="s">
        <v>491</v>
      </c>
      <c r="C461" s="113" t="s">
        <v>102</v>
      </c>
      <c r="D461" s="113" t="s">
        <v>198</v>
      </c>
      <c r="E461" s="113" t="s">
        <v>317</v>
      </c>
      <c r="F461" s="113" t="s">
        <v>78</v>
      </c>
      <c r="G461" s="114">
        <f>G462</f>
        <v>200</v>
      </c>
      <c r="H461" s="114">
        <f t="shared" si="69"/>
        <v>200</v>
      </c>
      <c r="I461" s="114">
        <f t="shared" si="69"/>
        <v>100</v>
      </c>
    </row>
    <row r="462" spans="1:9" s="34" customFormat="1" ht="26.25" x14ac:dyDescent="0.25">
      <c r="A462" s="119" t="s">
        <v>79</v>
      </c>
      <c r="B462" s="113" t="s">
        <v>491</v>
      </c>
      <c r="C462" s="113" t="s">
        <v>102</v>
      </c>
      <c r="D462" s="113" t="s">
        <v>198</v>
      </c>
      <c r="E462" s="113" t="s">
        <v>317</v>
      </c>
      <c r="F462" s="113" t="s">
        <v>80</v>
      </c>
      <c r="G462" s="114">
        <v>200</v>
      </c>
      <c r="H462" s="114">
        <v>200</v>
      </c>
      <c r="I462" s="114">
        <v>100</v>
      </c>
    </row>
    <row r="463" spans="1:9" s="34" customFormat="1" ht="51.75" x14ac:dyDescent="0.25">
      <c r="A463" s="119" t="s">
        <v>318</v>
      </c>
      <c r="B463" s="113" t="s">
        <v>491</v>
      </c>
      <c r="C463" s="113" t="s">
        <v>102</v>
      </c>
      <c r="D463" s="113" t="s">
        <v>198</v>
      </c>
      <c r="E463" s="113" t="s">
        <v>319</v>
      </c>
      <c r="F463" s="113" t="s">
        <v>58</v>
      </c>
      <c r="G463" s="114">
        <f>G464</f>
        <v>529.4</v>
      </c>
      <c r="H463" s="114">
        <f t="shared" ref="H463:I465" si="70">H464</f>
        <v>520</v>
      </c>
      <c r="I463" s="114">
        <f t="shared" si="70"/>
        <v>520</v>
      </c>
    </row>
    <row r="464" spans="1:9" s="34" customFormat="1" ht="15" x14ac:dyDescent="0.25">
      <c r="A464" s="119" t="s">
        <v>136</v>
      </c>
      <c r="B464" s="113" t="s">
        <v>491</v>
      </c>
      <c r="C464" s="113" t="s">
        <v>102</v>
      </c>
      <c r="D464" s="113" t="s">
        <v>198</v>
      </c>
      <c r="E464" s="113" t="s">
        <v>320</v>
      </c>
      <c r="F464" s="113" t="s">
        <v>58</v>
      </c>
      <c r="G464" s="114">
        <f>G465</f>
        <v>529.4</v>
      </c>
      <c r="H464" s="114">
        <f t="shared" si="70"/>
        <v>520</v>
      </c>
      <c r="I464" s="114">
        <f t="shared" si="70"/>
        <v>520</v>
      </c>
    </row>
    <row r="465" spans="1:9" s="34" customFormat="1" ht="26.25" x14ac:dyDescent="0.25">
      <c r="A465" s="119" t="s">
        <v>77</v>
      </c>
      <c r="B465" s="113" t="s">
        <v>491</v>
      </c>
      <c r="C465" s="113" t="s">
        <v>102</v>
      </c>
      <c r="D465" s="113" t="s">
        <v>198</v>
      </c>
      <c r="E465" s="113" t="s">
        <v>320</v>
      </c>
      <c r="F465" s="113" t="s">
        <v>78</v>
      </c>
      <c r="G465" s="114">
        <f>G466</f>
        <v>529.4</v>
      </c>
      <c r="H465" s="114">
        <f t="shared" si="70"/>
        <v>520</v>
      </c>
      <c r="I465" s="114">
        <f t="shared" si="70"/>
        <v>520</v>
      </c>
    </row>
    <row r="466" spans="1:9" s="34" customFormat="1" ht="26.25" x14ac:dyDescent="0.25">
      <c r="A466" s="119" t="s">
        <v>79</v>
      </c>
      <c r="B466" s="113" t="s">
        <v>491</v>
      </c>
      <c r="C466" s="113" t="s">
        <v>102</v>
      </c>
      <c r="D466" s="113" t="s">
        <v>198</v>
      </c>
      <c r="E466" s="113" t="s">
        <v>320</v>
      </c>
      <c r="F466" s="113" t="s">
        <v>80</v>
      </c>
      <c r="G466" s="114">
        <v>529.4</v>
      </c>
      <c r="H466" s="114">
        <v>520</v>
      </c>
      <c r="I466" s="114">
        <v>520</v>
      </c>
    </row>
    <row r="467" spans="1:9" s="34" customFormat="1" ht="26.25" x14ac:dyDescent="0.25">
      <c r="A467" s="119" t="s">
        <v>321</v>
      </c>
      <c r="B467" s="113" t="s">
        <v>491</v>
      </c>
      <c r="C467" s="113" t="s">
        <v>102</v>
      </c>
      <c r="D467" s="113" t="s">
        <v>198</v>
      </c>
      <c r="E467" s="113" t="s">
        <v>322</v>
      </c>
      <c r="F467" s="113" t="s">
        <v>58</v>
      </c>
      <c r="G467" s="114">
        <f>G468</f>
        <v>880</v>
      </c>
      <c r="H467" s="114">
        <f t="shared" ref="H467:I469" si="71">H468</f>
        <v>880</v>
      </c>
      <c r="I467" s="114">
        <f t="shared" si="71"/>
        <v>580</v>
      </c>
    </row>
    <row r="468" spans="1:9" s="34" customFormat="1" ht="15" x14ac:dyDescent="0.25">
      <c r="A468" s="119" t="s">
        <v>136</v>
      </c>
      <c r="B468" s="113" t="s">
        <v>491</v>
      </c>
      <c r="C468" s="113" t="s">
        <v>102</v>
      </c>
      <c r="D468" s="113" t="s">
        <v>198</v>
      </c>
      <c r="E468" s="113" t="s">
        <v>323</v>
      </c>
      <c r="F468" s="113" t="s">
        <v>58</v>
      </c>
      <c r="G468" s="114">
        <f>G469</f>
        <v>880</v>
      </c>
      <c r="H468" s="114">
        <f t="shared" si="71"/>
        <v>880</v>
      </c>
      <c r="I468" s="114">
        <f t="shared" si="71"/>
        <v>580</v>
      </c>
    </row>
    <row r="469" spans="1:9" s="34" customFormat="1" ht="26.25" x14ac:dyDescent="0.25">
      <c r="A469" s="119" t="s">
        <v>77</v>
      </c>
      <c r="B469" s="113" t="s">
        <v>491</v>
      </c>
      <c r="C469" s="113" t="s">
        <v>102</v>
      </c>
      <c r="D469" s="113" t="s">
        <v>198</v>
      </c>
      <c r="E469" s="113" t="s">
        <v>323</v>
      </c>
      <c r="F469" s="113" t="s">
        <v>78</v>
      </c>
      <c r="G469" s="114">
        <f>G470</f>
        <v>880</v>
      </c>
      <c r="H469" s="114">
        <f t="shared" si="71"/>
        <v>880</v>
      </c>
      <c r="I469" s="114">
        <f t="shared" si="71"/>
        <v>580</v>
      </c>
    </row>
    <row r="470" spans="1:9" s="34" customFormat="1" ht="26.25" x14ac:dyDescent="0.25">
      <c r="A470" s="119" t="s">
        <v>79</v>
      </c>
      <c r="B470" s="113" t="s">
        <v>491</v>
      </c>
      <c r="C470" s="113" t="s">
        <v>102</v>
      </c>
      <c r="D470" s="113" t="s">
        <v>198</v>
      </c>
      <c r="E470" s="113" t="s">
        <v>323</v>
      </c>
      <c r="F470" s="113" t="s">
        <v>80</v>
      </c>
      <c r="G470" s="114">
        <v>880</v>
      </c>
      <c r="H470" s="114">
        <v>880</v>
      </c>
      <c r="I470" s="114">
        <f>880-300</f>
        <v>580</v>
      </c>
    </row>
    <row r="471" spans="1:9" s="34" customFormat="1" ht="39" x14ac:dyDescent="0.25">
      <c r="A471" s="119" t="s">
        <v>324</v>
      </c>
      <c r="B471" s="113" t="s">
        <v>491</v>
      </c>
      <c r="C471" s="113" t="s">
        <v>102</v>
      </c>
      <c r="D471" s="113" t="s">
        <v>198</v>
      </c>
      <c r="E471" s="113" t="s">
        <v>325</v>
      </c>
      <c r="F471" s="113" t="s">
        <v>58</v>
      </c>
      <c r="G471" s="114">
        <f>G472</f>
        <v>520</v>
      </c>
      <c r="H471" s="114">
        <f t="shared" ref="H471:I473" si="72">H472</f>
        <v>520</v>
      </c>
      <c r="I471" s="114">
        <f t="shared" si="72"/>
        <v>384.6</v>
      </c>
    </row>
    <row r="472" spans="1:9" s="34" customFormat="1" ht="15" x14ac:dyDescent="0.25">
      <c r="A472" s="119" t="s">
        <v>136</v>
      </c>
      <c r="B472" s="113" t="s">
        <v>491</v>
      </c>
      <c r="C472" s="113" t="s">
        <v>102</v>
      </c>
      <c r="D472" s="113" t="s">
        <v>198</v>
      </c>
      <c r="E472" s="113" t="s">
        <v>326</v>
      </c>
      <c r="F472" s="113" t="s">
        <v>58</v>
      </c>
      <c r="G472" s="114">
        <f>G473</f>
        <v>520</v>
      </c>
      <c r="H472" s="114">
        <f t="shared" si="72"/>
        <v>520</v>
      </c>
      <c r="I472" s="114">
        <f t="shared" si="72"/>
        <v>384.6</v>
      </c>
    </row>
    <row r="473" spans="1:9" s="34" customFormat="1" ht="26.25" x14ac:dyDescent="0.25">
      <c r="A473" s="119" t="s">
        <v>77</v>
      </c>
      <c r="B473" s="113" t="s">
        <v>491</v>
      </c>
      <c r="C473" s="113" t="s">
        <v>102</v>
      </c>
      <c r="D473" s="113" t="s">
        <v>198</v>
      </c>
      <c r="E473" s="113" t="s">
        <v>326</v>
      </c>
      <c r="F473" s="113" t="s">
        <v>78</v>
      </c>
      <c r="G473" s="114">
        <f>G474</f>
        <v>520</v>
      </c>
      <c r="H473" s="114">
        <f t="shared" si="72"/>
        <v>520</v>
      </c>
      <c r="I473" s="114">
        <f t="shared" si="72"/>
        <v>384.6</v>
      </c>
    </row>
    <row r="474" spans="1:9" s="34" customFormat="1" ht="26.25" x14ac:dyDescent="0.25">
      <c r="A474" s="119" t="s">
        <v>79</v>
      </c>
      <c r="B474" s="113" t="s">
        <v>491</v>
      </c>
      <c r="C474" s="113" t="s">
        <v>102</v>
      </c>
      <c r="D474" s="113" t="s">
        <v>198</v>
      </c>
      <c r="E474" s="113" t="s">
        <v>326</v>
      </c>
      <c r="F474" s="113" t="s">
        <v>80</v>
      </c>
      <c r="G474" s="114">
        <v>520</v>
      </c>
      <c r="H474" s="114">
        <v>520</v>
      </c>
      <c r="I474" s="114">
        <f>520-135.4</f>
        <v>384.6</v>
      </c>
    </row>
    <row r="475" spans="1:9" s="34" customFormat="1" ht="26.25" x14ac:dyDescent="0.25">
      <c r="A475" s="119" t="s">
        <v>327</v>
      </c>
      <c r="B475" s="113" t="s">
        <v>491</v>
      </c>
      <c r="C475" s="113" t="s">
        <v>102</v>
      </c>
      <c r="D475" s="113" t="s">
        <v>198</v>
      </c>
      <c r="E475" s="113" t="s">
        <v>328</v>
      </c>
      <c r="F475" s="113" t="s">
        <v>58</v>
      </c>
      <c r="G475" s="114">
        <f>G476</f>
        <v>50</v>
      </c>
      <c r="H475" s="114">
        <f t="shared" ref="H475:I477" si="73">H476</f>
        <v>50</v>
      </c>
      <c r="I475" s="114">
        <f t="shared" si="73"/>
        <v>50</v>
      </c>
    </row>
    <row r="476" spans="1:9" s="34" customFormat="1" ht="15" x14ac:dyDescent="0.25">
      <c r="A476" s="119" t="s">
        <v>136</v>
      </c>
      <c r="B476" s="113" t="s">
        <v>491</v>
      </c>
      <c r="C476" s="113" t="s">
        <v>102</v>
      </c>
      <c r="D476" s="113" t="s">
        <v>198</v>
      </c>
      <c r="E476" s="113" t="s">
        <v>329</v>
      </c>
      <c r="F476" s="113" t="s">
        <v>58</v>
      </c>
      <c r="G476" s="114">
        <f>G477</f>
        <v>50</v>
      </c>
      <c r="H476" s="114">
        <f t="shared" si="73"/>
        <v>50</v>
      </c>
      <c r="I476" s="114">
        <f t="shared" si="73"/>
        <v>50</v>
      </c>
    </row>
    <row r="477" spans="1:9" s="34" customFormat="1" ht="26.25" x14ac:dyDescent="0.25">
      <c r="A477" s="119" t="s">
        <v>77</v>
      </c>
      <c r="B477" s="113" t="s">
        <v>491</v>
      </c>
      <c r="C477" s="113" t="s">
        <v>102</v>
      </c>
      <c r="D477" s="113" t="s">
        <v>198</v>
      </c>
      <c r="E477" s="113" t="s">
        <v>329</v>
      </c>
      <c r="F477" s="113" t="s">
        <v>78</v>
      </c>
      <c r="G477" s="114">
        <f>G478</f>
        <v>50</v>
      </c>
      <c r="H477" s="114">
        <f t="shared" si="73"/>
        <v>50</v>
      </c>
      <c r="I477" s="114">
        <f t="shared" si="73"/>
        <v>50</v>
      </c>
    </row>
    <row r="478" spans="1:9" s="34" customFormat="1" ht="32.25" customHeight="1" x14ac:dyDescent="0.25">
      <c r="A478" s="119" t="s">
        <v>79</v>
      </c>
      <c r="B478" s="113" t="s">
        <v>491</v>
      </c>
      <c r="C478" s="113" t="s">
        <v>102</v>
      </c>
      <c r="D478" s="113" t="s">
        <v>198</v>
      </c>
      <c r="E478" s="113" t="s">
        <v>329</v>
      </c>
      <c r="F478" s="113" t="s">
        <v>80</v>
      </c>
      <c r="G478" s="114">
        <v>50</v>
      </c>
      <c r="H478" s="114">
        <v>50</v>
      </c>
      <c r="I478" s="114">
        <v>50</v>
      </c>
    </row>
    <row r="479" spans="1:9" s="34" customFormat="1" ht="26.25" hidden="1" x14ac:dyDescent="0.25">
      <c r="A479" s="119" t="s">
        <v>330</v>
      </c>
      <c r="B479" s="113" t="s">
        <v>491</v>
      </c>
      <c r="C479" s="113" t="s">
        <v>102</v>
      </c>
      <c r="D479" s="113" t="s">
        <v>198</v>
      </c>
      <c r="E479" s="113" t="s">
        <v>331</v>
      </c>
      <c r="F479" s="113" t="s">
        <v>58</v>
      </c>
      <c r="G479" s="114">
        <f>G480</f>
        <v>0</v>
      </c>
      <c r="H479" s="130"/>
      <c r="I479" s="130"/>
    </row>
    <row r="480" spans="1:9" s="34" customFormat="1" ht="15" hidden="1" x14ac:dyDescent="0.25">
      <c r="A480" s="119" t="s">
        <v>136</v>
      </c>
      <c r="B480" s="113" t="s">
        <v>491</v>
      </c>
      <c r="C480" s="113" t="s">
        <v>102</v>
      </c>
      <c r="D480" s="113" t="s">
        <v>198</v>
      </c>
      <c r="E480" s="113" t="s">
        <v>332</v>
      </c>
      <c r="F480" s="113" t="s">
        <v>58</v>
      </c>
      <c r="G480" s="114">
        <f>G481</f>
        <v>0</v>
      </c>
      <c r="H480" s="130"/>
      <c r="I480" s="130"/>
    </row>
    <row r="481" spans="1:9" s="34" customFormat="1" ht="26.25" hidden="1" x14ac:dyDescent="0.25">
      <c r="A481" s="119" t="s">
        <v>77</v>
      </c>
      <c r="B481" s="113" t="s">
        <v>491</v>
      </c>
      <c r="C481" s="113" t="s">
        <v>102</v>
      </c>
      <c r="D481" s="113" t="s">
        <v>198</v>
      </c>
      <c r="E481" s="113" t="s">
        <v>332</v>
      </c>
      <c r="F481" s="113" t="s">
        <v>78</v>
      </c>
      <c r="G481" s="114">
        <f>G482</f>
        <v>0</v>
      </c>
      <c r="H481" s="130"/>
      <c r="I481" s="130"/>
    </row>
    <row r="482" spans="1:9" s="34" customFormat="1" ht="26.25" hidden="1" x14ac:dyDescent="0.25">
      <c r="A482" s="119" t="s">
        <v>79</v>
      </c>
      <c r="B482" s="113" t="s">
        <v>491</v>
      </c>
      <c r="C482" s="113" t="s">
        <v>102</v>
      </c>
      <c r="D482" s="113" t="s">
        <v>198</v>
      </c>
      <c r="E482" s="113" t="s">
        <v>332</v>
      </c>
      <c r="F482" s="113" t="s">
        <v>80</v>
      </c>
      <c r="G482" s="114">
        <f>50-8.6-41.4</f>
        <v>0</v>
      </c>
      <c r="H482" s="130"/>
      <c r="I482" s="130"/>
    </row>
    <row r="483" spans="1:9" s="34" customFormat="1" ht="26.25" hidden="1" x14ac:dyDescent="0.25">
      <c r="A483" s="119" t="s">
        <v>311</v>
      </c>
      <c r="B483" s="113" t="s">
        <v>491</v>
      </c>
      <c r="C483" s="113" t="s">
        <v>102</v>
      </c>
      <c r="D483" s="113" t="s">
        <v>198</v>
      </c>
      <c r="E483" s="113" t="s">
        <v>166</v>
      </c>
      <c r="F483" s="113" t="s">
        <v>58</v>
      </c>
      <c r="G483" s="114">
        <f>G484</f>
        <v>0</v>
      </c>
      <c r="H483" s="130"/>
      <c r="I483" s="130"/>
    </row>
    <row r="484" spans="1:9" s="34" customFormat="1" ht="15" hidden="1" x14ac:dyDescent="0.25">
      <c r="A484" s="119" t="s">
        <v>175</v>
      </c>
      <c r="B484" s="113" t="s">
        <v>491</v>
      </c>
      <c r="C484" s="113" t="s">
        <v>102</v>
      </c>
      <c r="D484" s="113" t="s">
        <v>198</v>
      </c>
      <c r="E484" s="113" t="s">
        <v>176</v>
      </c>
      <c r="F484" s="113" t="s">
        <v>58</v>
      </c>
      <c r="G484" s="114">
        <f>G485</f>
        <v>0</v>
      </c>
      <c r="H484" s="130"/>
      <c r="I484" s="130"/>
    </row>
    <row r="485" spans="1:9" s="34" customFormat="1" ht="15" hidden="1" x14ac:dyDescent="0.25">
      <c r="A485" s="119" t="s">
        <v>136</v>
      </c>
      <c r="B485" s="113" t="s">
        <v>491</v>
      </c>
      <c r="C485" s="113" t="s">
        <v>102</v>
      </c>
      <c r="D485" s="113" t="s">
        <v>198</v>
      </c>
      <c r="E485" s="113" t="s">
        <v>177</v>
      </c>
      <c r="F485" s="113" t="s">
        <v>58</v>
      </c>
      <c r="G485" s="114">
        <f>G486</f>
        <v>0</v>
      </c>
      <c r="H485" s="130"/>
      <c r="I485" s="130"/>
    </row>
    <row r="486" spans="1:9" s="34" customFormat="1" ht="26.25" hidden="1" x14ac:dyDescent="0.25">
      <c r="A486" s="119" t="s">
        <v>77</v>
      </c>
      <c r="B486" s="113" t="s">
        <v>491</v>
      </c>
      <c r="C486" s="113" t="s">
        <v>102</v>
      </c>
      <c r="D486" s="113" t="s">
        <v>198</v>
      </c>
      <c r="E486" s="113" t="s">
        <v>177</v>
      </c>
      <c r="F486" s="113" t="s">
        <v>78</v>
      </c>
      <c r="G486" s="114">
        <f>G487</f>
        <v>0</v>
      </c>
      <c r="H486" s="130"/>
      <c r="I486" s="130"/>
    </row>
    <row r="487" spans="1:9" s="34" customFormat="1" ht="26.25" hidden="1" x14ac:dyDescent="0.25">
      <c r="A487" s="119" t="s">
        <v>79</v>
      </c>
      <c r="B487" s="113" t="s">
        <v>491</v>
      </c>
      <c r="C487" s="113" t="s">
        <v>102</v>
      </c>
      <c r="D487" s="113" t="s">
        <v>198</v>
      </c>
      <c r="E487" s="113" t="s">
        <v>177</v>
      </c>
      <c r="F487" s="113" t="s">
        <v>80</v>
      </c>
      <c r="G487" s="114">
        <v>0</v>
      </c>
      <c r="H487" s="130"/>
      <c r="I487" s="130"/>
    </row>
    <row r="488" spans="1:9" s="34" customFormat="1" ht="26.25" hidden="1" x14ac:dyDescent="0.25">
      <c r="A488" s="119" t="s">
        <v>336</v>
      </c>
      <c r="B488" s="113" t="s">
        <v>491</v>
      </c>
      <c r="C488" s="113" t="s">
        <v>102</v>
      </c>
      <c r="D488" s="113" t="s">
        <v>102</v>
      </c>
      <c r="E488" s="113" t="s">
        <v>57</v>
      </c>
      <c r="F488" s="113" t="s">
        <v>58</v>
      </c>
      <c r="G488" s="114">
        <f>G489</f>
        <v>0</v>
      </c>
      <c r="H488" s="130"/>
      <c r="I488" s="130"/>
    </row>
    <row r="489" spans="1:9" s="34" customFormat="1" ht="26.25" hidden="1" x14ac:dyDescent="0.25">
      <c r="A489" s="119" t="s">
        <v>337</v>
      </c>
      <c r="B489" s="113" t="s">
        <v>491</v>
      </c>
      <c r="C489" s="113" t="s">
        <v>102</v>
      </c>
      <c r="D489" s="113" t="s">
        <v>102</v>
      </c>
      <c r="E489" s="113" t="s">
        <v>166</v>
      </c>
      <c r="F489" s="113" t="s">
        <v>58</v>
      </c>
      <c r="G489" s="114">
        <f>G490</f>
        <v>0</v>
      </c>
      <c r="H489" s="130"/>
      <c r="I489" s="130"/>
    </row>
    <row r="490" spans="1:9" s="34" customFormat="1" ht="15" hidden="1" x14ac:dyDescent="0.25">
      <c r="A490" s="119" t="s">
        <v>175</v>
      </c>
      <c r="B490" s="113" t="s">
        <v>491</v>
      </c>
      <c r="C490" s="113" t="s">
        <v>102</v>
      </c>
      <c r="D490" s="113" t="s">
        <v>102</v>
      </c>
      <c r="E490" s="113" t="s">
        <v>176</v>
      </c>
      <c r="F490" s="113" t="s">
        <v>58</v>
      </c>
      <c r="G490" s="114">
        <f>G491</f>
        <v>0</v>
      </c>
      <c r="H490" s="130"/>
      <c r="I490" s="130"/>
    </row>
    <row r="491" spans="1:9" s="34" customFormat="1" ht="15" hidden="1" x14ac:dyDescent="0.25">
      <c r="A491" s="119" t="s">
        <v>136</v>
      </c>
      <c r="B491" s="113" t="s">
        <v>491</v>
      </c>
      <c r="C491" s="113" t="s">
        <v>102</v>
      </c>
      <c r="D491" s="113" t="s">
        <v>102</v>
      </c>
      <c r="E491" s="113" t="s">
        <v>177</v>
      </c>
      <c r="F491" s="113" t="s">
        <v>58</v>
      </c>
      <c r="G491" s="114">
        <f>G492</f>
        <v>0</v>
      </c>
      <c r="H491" s="130"/>
      <c r="I491" s="130"/>
    </row>
    <row r="492" spans="1:9" s="34" customFormat="1" ht="26.25" hidden="1" x14ac:dyDescent="0.25">
      <c r="A492" s="119" t="s">
        <v>77</v>
      </c>
      <c r="B492" s="113" t="s">
        <v>491</v>
      </c>
      <c r="C492" s="113" t="s">
        <v>102</v>
      </c>
      <c r="D492" s="113" t="s">
        <v>102</v>
      </c>
      <c r="E492" s="113" t="s">
        <v>177</v>
      </c>
      <c r="F492" s="113" t="s">
        <v>78</v>
      </c>
      <c r="G492" s="114">
        <f>G493</f>
        <v>0</v>
      </c>
      <c r="H492" s="130"/>
      <c r="I492" s="130"/>
    </row>
    <row r="493" spans="1:9" s="34" customFormat="1" ht="16.5" hidden="1" customHeight="1" x14ac:dyDescent="0.25">
      <c r="A493" s="119" t="s">
        <v>79</v>
      </c>
      <c r="B493" s="113" t="s">
        <v>491</v>
      </c>
      <c r="C493" s="113" t="s">
        <v>102</v>
      </c>
      <c r="D493" s="113" t="s">
        <v>102</v>
      </c>
      <c r="E493" s="113" t="s">
        <v>177</v>
      </c>
      <c r="F493" s="113" t="s">
        <v>80</v>
      </c>
      <c r="G493" s="114"/>
      <c r="H493" s="130"/>
      <c r="I493" s="130"/>
    </row>
    <row r="494" spans="1:9" s="33" customFormat="1" ht="15" x14ac:dyDescent="0.25">
      <c r="A494" s="119" t="s">
        <v>338</v>
      </c>
      <c r="B494" s="113" t="s">
        <v>491</v>
      </c>
      <c r="C494" s="113" t="s">
        <v>115</v>
      </c>
      <c r="D494" s="113" t="s">
        <v>56</v>
      </c>
      <c r="E494" s="113" t="s">
        <v>57</v>
      </c>
      <c r="F494" s="113" t="s">
        <v>58</v>
      </c>
      <c r="G494" s="114">
        <f>G495+G524+G550+G555</f>
        <v>45686.8</v>
      </c>
      <c r="H494" s="114">
        <f>H495+H524+H550+H555</f>
        <v>42068.2</v>
      </c>
      <c r="I494" s="114">
        <f>I495+I524+I550+I555</f>
        <v>43501.9</v>
      </c>
    </row>
    <row r="495" spans="1:9" s="33" customFormat="1" ht="15" x14ac:dyDescent="0.25">
      <c r="A495" s="119" t="s">
        <v>339</v>
      </c>
      <c r="B495" s="113" t="s">
        <v>491</v>
      </c>
      <c r="C495" s="113" t="s">
        <v>115</v>
      </c>
      <c r="D495" s="113" t="s">
        <v>55</v>
      </c>
      <c r="E495" s="113" t="s">
        <v>57</v>
      </c>
      <c r="F495" s="113" t="s">
        <v>58</v>
      </c>
      <c r="G495" s="114">
        <f>G496+G501</f>
        <v>20562.099999999999</v>
      </c>
      <c r="H495" s="114">
        <f>H496+H501</f>
        <v>18182.5</v>
      </c>
      <c r="I495" s="114">
        <f>I496+I501</f>
        <v>18846.5</v>
      </c>
    </row>
    <row r="496" spans="1:9" s="33" customFormat="1" ht="26.25" hidden="1" x14ac:dyDescent="0.25">
      <c r="A496" s="119" t="s">
        <v>340</v>
      </c>
      <c r="B496" s="113" t="s">
        <v>491</v>
      </c>
      <c r="C496" s="113" t="s">
        <v>115</v>
      </c>
      <c r="D496" s="113" t="s">
        <v>55</v>
      </c>
      <c r="E496" s="113" t="s">
        <v>341</v>
      </c>
      <c r="F496" s="113" t="s">
        <v>58</v>
      </c>
      <c r="G496" s="114">
        <f>G497</f>
        <v>0</v>
      </c>
      <c r="H496" s="114">
        <f t="shared" ref="H496:I499" si="74">H497</f>
        <v>0</v>
      </c>
      <c r="I496" s="114">
        <f t="shared" si="74"/>
        <v>0</v>
      </c>
    </row>
    <row r="497" spans="1:9" s="33" customFormat="1" ht="51.75" hidden="1" x14ac:dyDescent="0.25">
      <c r="A497" s="131" t="s">
        <v>342</v>
      </c>
      <c r="B497" s="132" t="s">
        <v>491</v>
      </c>
      <c r="C497" s="132" t="s">
        <v>115</v>
      </c>
      <c r="D497" s="132" t="s">
        <v>55</v>
      </c>
      <c r="E497" s="132" t="s">
        <v>343</v>
      </c>
      <c r="F497" s="132" t="s">
        <v>58</v>
      </c>
      <c r="G497" s="127">
        <f>G498</f>
        <v>0</v>
      </c>
      <c r="H497" s="127">
        <f t="shared" si="74"/>
        <v>0</v>
      </c>
      <c r="I497" s="127">
        <f t="shared" si="74"/>
        <v>0</v>
      </c>
    </row>
    <row r="498" spans="1:9" s="33" customFormat="1" ht="15" hidden="1" x14ac:dyDescent="0.25">
      <c r="A498" s="131" t="s">
        <v>136</v>
      </c>
      <c r="B498" s="132" t="s">
        <v>491</v>
      </c>
      <c r="C498" s="132" t="s">
        <v>115</v>
      </c>
      <c r="D498" s="132" t="s">
        <v>55</v>
      </c>
      <c r="E498" s="132" t="s">
        <v>344</v>
      </c>
      <c r="F498" s="132" t="s">
        <v>58</v>
      </c>
      <c r="G498" s="127">
        <f>G499</f>
        <v>0</v>
      </c>
      <c r="H498" s="127">
        <f t="shared" si="74"/>
        <v>0</v>
      </c>
      <c r="I498" s="127">
        <f t="shared" si="74"/>
        <v>0</v>
      </c>
    </row>
    <row r="499" spans="1:9" s="33" customFormat="1" ht="26.25" hidden="1" x14ac:dyDescent="0.25">
      <c r="A499" s="131" t="s">
        <v>345</v>
      </c>
      <c r="B499" s="132" t="s">
        <v>491</v>
      </c>
      <c r="C499" s="132" t="s">
        <v>115</v>
      </c>
      <c r="D499" s="132" t="s">
        <v>55</v>
      </c>
      <c r="E499" s="132" t="s">
        <v>344</v>
      </c>
      <c r="F499" s="132" t="s">
        <v>346</v>
      </c>
      <c r="G499" s="127">
        <f>G500</f>
        <v>0</v>
      </c>
      <c r="H499" s="127">
        <f t="shared" si="74"/>
        <v>0</v>
      </c>
      <c r="I499" s="127">
        <f t="shared" si="74"/>
        <v>0</v>
      </c>
    </row>
    <row r="500" spans="1:9" s="33" customFormat="1" ht="15" hidden="1" x14ac:dyDescent="0.25">
      <c r="A500" s="131" t="s">
        <v>347</v>
      </c>
      <c r="B500" s="132" t="s">
        <v>491</v>
      </c>
      <c r="C500" s="132" t="s">
        <v>115</v>
      </c>
      <c r="D500" s="132" t="s">
        <v>55</v>
      </c>
      <c r="E500" s="132" t="s">
        <v>344</v>
      </c>
      <c r="F500" s="132" t="s">
        <v>348</v>
      </c>
      <c r="G500" s="127">
        <f>63.1-63.1</f>
        <v>0</v>
      </c>
      <c r="H500" s="127">
        <f>63.1-63.1</f>
        <v>0</v>
      </c>
      <c r="I500" s="127">
        <f>63.1-63.1</f>
        <v>0</v>
      </c>
    </row>
    <row r="501" spans="1:9" s="33" customFormat="1" ht="39" x14ac:dyDescent="0.25">
      <c r="A501" s="119" t="s">
        <v>718</v>
      </c>
      <c r="B501" s="113" t="s">
        <v>491</v>
      </c>
      <c r="C501" s="113" t="s">
        <v>115</v>
      </c>
      <c r="D501" s="113" t="s">
        <v>55</v>
      </c>
      <c r="E501" s="113" t="s">
        <v>349</v>
      </c>
      <c r="F501" s="113" t="s">
        <v>58</v>
      </c>
      <c r="G501" s="114">
        <f>G502+G515+G518+G521</f>
        <v>20562.099999999999</v>
      </c>
      <c r="H501" s="114">
        <f>H502+H515+H518+H521</f>
        <v>18182.5</v>
      </c>
      <c r="I501" s="114">
        <f>I502+I515+I518+I521</f>
        <v>18846.5</v>
      </c>
    </row>
    <row r="502" spans="1:9" s="33" customFormat="1" ht="51.75" x14ac:dyDescent="0.25">
      <c r="A502" s="119" t="s">
        <v>350</v>
      </c>
      <c r="B502" s="113" t="s">
        <v>491</v>
      </c>
      <c r="C502" s="113" t="s">
        <v>115</v>
      </c>
      <c r="D502" s="113" t="s">
        <v>55</v>
      </c>
      <c r="E502" s="113" t="s">
        <v>351</v>
      </c>
      <c r="F502" s="113" t="s">
        <v>58</v>
      </c>
      <c r="G502" s="114">
        <f>G503+G509+G512+G506</f>
        <v>11564.199999999999</v>
      </c>
      <c r="H502" s="114">
        <f t="shared" ref="H502:I502" si="75">H503+H509+H512</f>
        <v>8985</v>
      </c>
      <c r="I502" s="114">
        <f t="shared" si="75"/>
        <v>9131.9</v>
      </c>
    </row>
    <row r="503" spans="1:9" s="33" customFormat="1" ht="39" x14ac:dyDescent="0.25">
      <c r="A503" s="119" t="s">
        <v>352</v>
      </c>
      <c r="B503" s="113" t="s">
        <v>491</v>
      </c>
      <c r="C503" s="113" t="s">
        <v>115</v>
      </c>
      <c r="D503" s="113" t="s">
        <v>55</v>
      </c>
      <c r="E503" s="113" t="s">
        <v>353</v>
      </c>
      <c r="F503" s="113" t="s">
        <v>58</v>
      </c>
      <c r="G503" s="114">
        <f>G504</f>
        <v>10995.5</v>
      </c>
      <c r="H503" s="114">
        <f t="shared" ref="H503:I504" si="76">H504</f>
        <v>8985</v>
      </c>
      <c r="I503" s="114">
        <f t="shared" si="76"/>
        <v>9131.9</v>
      </c>
    </row>
    <row r="504" spans="1:9" s="33" customFormat="1" ht="26.25" x14ac:dyDescent="0.25">
      <c r="A504" s="119" t="s">
        <v>345</v>
      </c>
      <c r="B504" s="113" t="s">
        <v>491</v>
      </c>
      <c r="C504" s="113" t="s">
        <v>115</v>
      </c>
      <c r="D504" s="113" t="s">
        <v>55</v>
      </c>
      <c r="E504" s="113" t="s">
        <v>353</v>
      </c>
      <c r="F504" s="113" t="s">
        <v>346</v>
      </c>
      <c r="G504" s="114">
        <f>G505</f>
        <v>10995.5</v>
      </c>
      <c r="H504" s="114">
        <f t="shared" si="76"/>
        <v>8985</v>
      </c>
      <c r="I504" s="114">
        <f t="shared" si="76"/>
        <v>9131.9</v>
      </c>
    </row>
    <row r="505" spans="1:9" s="33" customFormat="1" ht="15" x14ac:dyDescent="0.25">
      <c r="A505" s="119" t="s">
        <v>347</v>
      </c>
      <c r="B505" s="113" t="s">
        <v>491</v>
      </c>
      <c r="C505" s="113" t="s">
        <v>115</v>
      </c>
      <c r="D505" s="113" t="s">
        <v>55</v>
      </c>
      <c r="E505" s="113" t="s">
        <v>353</v>
      </c>
      <c r="F505" s="113" t="s">
        <v>348</v>
      </c>
      <c r="G505" s="114">
        <f>11735.8-540.3-200</f>
        <v>10995.5</v>
      </c>
      <c r="H505" s="114">
        <v>8985</v>
      </c>
      <c r="I505" s="114">
        <v>9131.9</v>
      </c>
    </row>
    <row r="506" spans="1:9" s="33" customFormat="1" ht="39" hidden="1" x14ac:dyDescent="0.25">
      <c r="A506" s="119" t="s">
        <v>655</v>
      </c>
      <c r="B506" s="113" t="s">
        <v>491</v>
      </c>
      <c r="C506" s="113" t="s">
        <v>115</v>
      </c>
      <c r="D506" s="113" t="s">
        <v>55</v>
      </c>
      <c r="E506" s="113" t="s">
        <v>672</v>
      </c>
      <c r="F506" s="113" t="s">
        <v>58</v>
      </c>
      <c r="G506" s="114">
        <f>G507</f>
        <v>0</v>
      </c>
      <c r="H506" s="114">
        <v>0</v>
      </c>
      <c r="I506" s="114">
        <v>0</v>
      </c>
    </row>
    <row r="507" spans="1:9" s="33" customFormat="1" ht="26.25" hidden="1" x14ac:dyDescent="0.25">
      <c r="A507" s="119" t="s">
        <v>345</v>
      </c>
      <c r="B507" s="113" t="s">
        <v>491</v>
      </c>
      <c r="C507" s="113" t="s">
        <v>115</v>
      </c>
      <c r="D507" s="113" t="s">
        <v>55</v>
      </c>
      <c r="E507" s="113" t="s">
        <v>672</v>
      </c>
      <c r="F507" s="113" t="s">
        <v>346</v>
      </c>
      <c r="G507" s="114">
        <f>G508</f>
        <v>0</v>
      </c>
      <c r="H507" s="114">
        <v>0</v>
      </c>
      <c r="I507" s="114">
        <v>0</v>
      </c>
    </row>
    <row r="508" spans="1:9" s="33" customFormat="1" ht="15" hidden="1" x14ac:dyDescent="0.25">
      <c r="A508" s="119" t="s">
        <v>347</v>
      </c>
      <c r="B508" s="113" t="s">
        <v>491</v>
      </c>
      <c r="C508" s="113" t="s">
        <v>115</v>
      </c>
      <c r="D508" s="113" t="s">
        <v>55</v>
      </c>
      <c r="E508" s="113" t="s">
        <v>672</v>
      </c>
      <c r="F508" s="113" t="s">
        <v>348</v>
      </c>
      <c r="G508" s="114"/>
      <c r="H508" s="114"/>
      <c r="I508" s="114"/>
    </row>
    <row r="509" spans="1:9" s="33" customFormat="1" ht="26.25" x14ac:dyDescent="0.25">
      <c r="A509" s="119" t="s">
        <v>657</v>
      </c>
      <c r="B509" s="113" t="s">
        <v>491</v>
      </c>
      <c r="C509" s="113" t="s">
        <v>115</v>
      </c>
      <c r="D509" s="113" t="s">
        <v>55</v>
      </c>
      <c r="E509" s="113" t="s">
        <v>673</v>
      </c>
      <c r="F509" s="113" t="s">
        <v>58</v>
      </c>
      <c r="G509" s="114">
        <f>G510</f>
        <v>540.29999999999995</v>
      </c>
      <c r="H509" s="114">
        <f t="shared" ref="H509:I510" si="77">H510</f>
        <v>0</v>
      </c>
      <c r="I509" s="114">
        <f t="shared" si="77"/>
        <v>0</v>
      </c>
    </row>
    <row r="510" spans="1:9" s="33" customFormat="1" ht="26.25" x14ac:dyDescent="0.25">
      <c r="A510" s="119" t="s">
        <v>345</v>
      </c>
      <c r="B510" s="113" t="s">
        <v>491</v>
      </c>
      <c r="C510" s="113" t="s">
        <v>115</v>
      </c>
      <c r="D510" s="113" t="s">
        <v>55</v>
      </c>
      <c r="E510" s="113" t="s">
        <v>673</v>
      </c>
      <c r="F510" s="113" t="s">
        <v>346</v>
      </c>
      <c r="G510" s="114">
        <f>G511</f>
        <v>540.29999999999995</v>
      </c>
      <c r="H510" s="114">
        <f t="shared" si="77"/>
        <v>0</v>
      </c>
      <c r="I510" s="114">
        <f t="shared" si="77"/>
        <v>0</v>
      </c>
    </row>
    <row r="511" spans="1:9" s="33" customFormat="1" ht="15" x14ac:dyDescent="0.25">
      <c r="A511" s="119" t="s">
        <v>347</v>
      </c>
      <c r="B511" s="113" t="s">
        <v>491</v>
      </c>
      <c r="C511" s="113" t="s">
        <v>115</v>
      </c>
      <c r="D511" s="113" t="s">
        <v>55</v>
      </c>
      <c r="E511" s="113" t="s">
        <v>673</v>
      </c>
      <c r="F511" s="113" t="s">
        <v>348</v>
      </c>
      <c r="G511" s="114">
        <v>540.29999999999995</v>
      </c>
      <c r="H511" s="114"/>
      <c r="I511" s="114"/>
    </row>
    <row r="512" spans="1:9" s="33" customFormat="1" ht="39" x14ac:dyDescent="0.25">
      <c r="A512" s="119" t="s">
        <v>660</v>
      </c>
      <c r="B512" s="113" t="s">
        <v>491</v>
      </c>
      <c r="C512" s="113" t="s">
        <v>115</v>
      </c>
      <c r="D512" s="113" t="s">
        <v>55</v>
      </c>
      <c r="E512" s="113" t="s">
        <v>674</v>
      </c>
      <c r="F512" s="113" t="s">
        <v>58</v>
      </c>
      <c r="G512" s="114">
        <f>G513</f>
        <v>28.4</v>
      </c>
      <c r="H512" s="114">
        <f t="shared" ref="H512:I513" si="78">H513</f>
        <v>0</v>
      </c>
      <c r="I512" s="114">
        <f t="shared" si="78"/>
        <v>0</v>
      </c>
    </row>
    <row r="513" spans="1:9" s="33" customFormat="1" ht="26.25" x14ac:dyDescent="0.25">
      <c r="A513" s="119" t="s">
        <v>345</v>
      </c>
      <c r="B513" s="113" t="s">
        <v>491</v>
      </c>
      <c r="C513" s="113" t="s">
        <v>115</v>
      </c>
      <c r="D513" s="113" t="s">
        <v>55</v>
      </c>
      <c r="E513" s="113" t="s">
        <v>674</v>
      </c>
      <c r="F513" s="113" t="s">
        <v>346</v>
      </c>
      <c r="G513" s="114">
        <f>G514</f>
        <v>28.4</v>
      </c>
      <c r="H513" s="114">
        <f t="shared" si="78"/>
        <v>0</v>
      </c>
      <c r="I513" s="114">
        <f t="shared" si="78"/>
        <v>0</v>
      </c>
    </row>
    <row r="514" spans="1:9" s="33" customFormat="1" ht="15" x14ac:dyDescent="0.25">
      <c r="A514" s="119" t="s">
        <v>347</v>
      </c>
      <c r="B514" s="113" t="s">
        <v>491</v>
      </c>
      <c r="C514" s="113" t="s">
        <v>115</v>
      </c>
      <c r="D514" s="113" t="s">
        <v>55</v>
      </c>
      <c r="E514" s="113" t="s">
        <v>674</v>
      </c>
      <c r="F514" s="113" t="s">
        <v>348</v>
      </c>
      <c r="G514" s="114">
        <v>28.4</v>
      </c>
      <c r="H514" s="114"/>
      <c r="I514" s="114"/>
    </row>
    <row r="515" spans="1:9" s="46" customFormat="1" ht="51.75" x14ac:dyDescent="0.25">
      <c r="A515" s="119" t="s">
        <v>354</v>
      </c>
      <c r="B515" s="113" t="s">
        <v>491</v>
      </c>
      <c r="C515" s="113" t="s">
        <v>115</v>
      </c>
      <c r="D515" s="113" t="s">
        <v>55</v>
      </c>
      <c r="E515" s="113" t="s">
        <v>355</v>
      </c>
      <c r="F515" s="113" t="s">
        <v>58</v>
      </c>
      <c r="G515" s="114">
        <f t="shared" ref="G515:I516" si="79">G516</f>
        <v>89</v>
      </c>
      <c r="H515" s="114">
        <f t="shared" si="79"/>
        <v>89</v>
      </c>
      <c r="I515" s="114">
        <f t="shared" si="79"/>
        <v>89</v>
      </c>
    </row>
    <row r="516" spans="1:9" s="46" customFormat="1" ht="30" customHeight="1" x14ac:dyDescent="0.25">
      <c r="A516" s="119" t="s">
        <v>345</v>
      </c>
      <c r="B516" s="113" t="s">
        <v>491</v>
      </c>
      <c r="C516" s="113" t="s">
        <v>115</v>
      </c>
      <c r="D516" s="113" t="s">
        <v>55</v>
      </c>
      <c r="E516" s="113" t="s">
        <v>355</v>
      </c>
      <c r="F516" s="113" t="s">
        <v>346</v>
      </c>
      <c r="G516" s="114">
        <f t="shared" si="79"/>
        <v>89</v>
      </c>
      <c r="H516" s="114">
        <f t="shared" si="79"/>
        <v>89</v>
      </c>
      <c r="I516" s="114">
        <f t="shared" si="79"/>
        <v>89</v>
      </c>
    </row>
    <row r="517" spans="1:9" s="46" customFormat="1" ht="18.75" customHeight="1" x14ac:dyDescent="0.25">
      <c r="A517" s="119" t="s">
        <v>347</v>
      </c>
      <c r="B517" s="113" t="s">
        <v>491</v>
      </c>
      <c r="C517" s="113" t="s">
        <v>115</v>
      </c>
      <c r="D517" s="113" t="s">
        <v>55</v>
      </c>
      <c r="E517" s="113" t="s">
        <v>355</v>
      </c>
      <c r="F517" s="113" t="s">
        <v>348</v>
      </c>
      <c r="G517" s="114">
        <v>89</v>
      </c>
      <c r="H517" s="114">
        <v>89</v>
      </c>
      <c r="I517" s="114">
        <v>89</v>
      </c>
    </row>
    <row r="518" spans="1:9" s="33" customFormat="1" ht="132" customHeight="1" x14ac:dyDescent="0.25">
      <c r="A518" s="119" t="s">
        <v>356</v>
      </c>
      <c r="B518" s="113" t="s">
        <v>491</v>
      </c>
      <c r="C518" s="113" t="s">
        <v>115</v>
      </c>
      <c r="D518" s="113" t="s">
        <v>55</v>
      </c>
      <c r="E518" s="113" t="s">
        <v>357</v>
      </c>
      <c r="F518" s="113" t="s">
        <v>58</v>
      </c>
      <c r="G518" s="114">
        <f t="shared" ref="G518:I519" si="80">G519</f>
        <v>50.7</v>
      </c>
      <c r="H518" s="114">
        <f t="shared" si="80"/>
        <v>52.4</v>
      </c>
      <c r="I518" s="114">
        <f t="shared" si="80"/>
        <v>54</v>
      </c>
    </row>
    <row r="519" spans="1:9" s="33" customFormat="1" ht="30" customHeight="1" x14ac:dyDescent="0.25">
      <c r="A519" s="119" t="s">
        <v>345</v>
      </c>
      <c r="B519" s="113" t="s">
        <v>491</v>
      </c>
      <c r="C519" s="113" t="s">
        <v>115</v>
      </c>
      <c r="D519" s="113" t="s">
        <v>55</v>
      </c>
      <c r="E519" s="113" t="s">
        <v>357</v>
      </c>
      <c r="F519" s="113" t="s">
        <v>346</v>
      </c>
      <c r="G519" s="114">
        <f t="shared" si="80"/>
        <v>50.7</v>
      </c>
      <c r="H519" s="114">
        <f t="shared" si="80"/>
        <v>52.4</v>
      </c>
      <c r="I519" s="114">
        <f t="shared" si="80"/>
        <v>54</v>
      </c>
    </row>
    <row r="520" spans="1:9" s="33" customFormat="1" ht="19.5" customHeight="1" x14ac:dyDescent="0.25">
      <c r="A520" s="119" t="s">
        <v>347</v>
      </c>
      <c r="B520" s="113" t="s">
        <v>491</v>
      </c>
      <c r="C520" s="113" t="s">
        <v>115</v>
      </c>
      <c r="D520" s="113" t="s">
        <v>55</v>
      </c>
      <c r="E520" s="113" t="s">
        <v>357</v>
      </c>
      <c r="F520" s="113" t="s">
        <v>348</v>
      </c>
      <c r="G520" s="114">
        <v>50.7</v>
      </c>
      <c r="H520" s="114">
        <v>52.4</v>
      </c>
      <c r="I520" s="114">
        <v>54</v>
      </c>
    </row>
    <row r="521" spans="1:9" s="33" customFormat="1" ht="39" x14ac:dyDescent="0.25">
      <c r="A521" s="119" t="s">
        <v>358</v>
      </c>
      <c r="B521" s="113" t="s">
        <v>491</v>
      </c>
      <c r="C521" s="113" t="s">
        <v>115</v>
      </c>
      <c r="D521" s="113" t="s">
        <v>55</v>
      </c>
      <c r="E521" s="113" t="s">
        <v>359</v>
      </c>
      <c r="F521" s="113" t="s">
        <v>58</v>
      </c>
      <c r="G521" s="114">
        <f t="shared" ref="G521:I522" si="81">G522</f>
        <v>8858.2000000000007</v>
      </c>
      <c r="H521" s="114">
        <f t="shared" si="81"/>
        <v>9056.1</v>
      </c>
      <c r="I521" s="114">
        <f t="shared" si="81"/>
        <v>9571.6</v>
      </c>
    </row>
    <row r="522" spans="1:9" s="33" customFormat="1" ht="27" customHeight="1" x14ac:dyDescent="0.25">
      <c r="A522" s="119" t="s">
        <v>345</v>
      </c>
      <c r="B522" s="113" t="s">
        <v>491</v>
      </c>
      <c r="C522" s="113" t="s">
        <v>115</v>
      </c>
      <c r="D522" s="113" t="s">
        <v>55</v>
      </c>
      <c r="E522" s="113" t="s">
        <v>359</v>
      </c>
      <c r="F522" s="113" t="s">
        <v>346</v>
      </c>
      <c r="G522" s="114">
        <f t="shared" si="81"/>
        <v>8858.2000000000007</v>
      </c>
      <c r="H522" s="114">
        <f t="shared" si="81"/>
        <v>9056.1</v>
      </c>
      <c r="I522" s="114">
        <f t="shared" si="81"/>
        <v>9571.6</v>
      </c>
    </row>
    <row r="523" spans="1:9" s="33" customFormat="1" ht="15" x14ac:dyDescent="0.25">
      <c r="A523" s="119" t="s">
        <v>347</v>
      </c>
      <c r="B523" s="113" t="s">
        <v>491</v>
      </c>
      <c r="C523" s="113" t="s">
        <v>115</v>
      </c>
      <c r="D523" s="113" t="s">
        <v>55</v>
      </c>
      <c r="E523" s="113" t="s">
        <v>359</v>
      </c>
      <c r="F523" s="113" t="s">
        <v>348</v>
      </c>
      <c r="G523" s="114">
        <v>8858.2000000000007</v>
      </c>
      <c r="H523" s="114">
        <v>9056.1</v>
      </c>
      <c r="I523" s="114">
        <v>9571.6</v>
      </c>
    </row>
    <row r="524" spans="1:9" s="33" customFormat="1" ht="15" x14ac:dyDescent="0.25">
      <c r="A524" s="119" t="s">
        <v>360</v>
      </c>
      <c r="B524" s="113" t="s">
        <v>491</v>
      </c>
      <c r="C524" s="113" t="s">
        <v>115</v>
      </c>
      <c r="D524" s="113" t="s">
        <v>60</v>
      </c>
      <c r="E524" s="113" t="s">
        <v>57</v>
      </c>
      <c r="F524" s="113" t="s">
        <v>58</v>
      </c>
      <c r="G524" s="114">
        <f>G525+G545</f>
        <v>24621.200000000001</v>
      </c>
      <c r="H524" s="114">
        <f>H525+H545</f>
        <v>23382.2</v>
      </c>
      <c r="I524" s="114">
        <f>I525+I545</f>
        <v>24151.9</v>
      </c>
    </row>
    <row r="525" spans="1:9" s="33" customFormat="1" ht="94.5" customHeight="1" x14ac:dyDescent="0.25">
      <c r="A525" s="119" t="s">
        <v>721</v>
      </c>
      <c r="B525" s="113" t="s">
        <v>491</v>
      </c>
      <c r="C525" s="113" t="s">
        <v>115</v>
      </c>
      <c r="D525" s="113" t="s">
        <v>60</v>
      </c>
      <c r="E525" s="113" t="s">
        <v>378</v>
      </c>
      <c r="F525" s="113" t="s">
        <v>58</v>
      </c>
      <c r="G525" s="114">
        <f>G526</f>
        <v>24621.200000000001</v>
      </c>
      <c r="H525" s="114">
        <f>H526</f>
        <v>23382.2</v>
      </c>
      <c r="I525" s="114">
        <f>I526</f>
        <v>24151.9</v>
      </c>
    </row>
    <row r="526" spans="1:9" s="33" customFormat="1" ht="55.5" customHeight="1" x14ac:dyDescent="0.25">
      <c r="A526" s="119" t="s">
        <v>379</v>
      </c>
      <c r="B526" s="113" t="s">
        <v>491</v>
      </c>
      <c r="C526" s="113" t="s">
        <v>115</v>
      </c>
      <c r="D526" s="113" t="s">
        <v>60</v>
      </c>
      <c r="E526" s="113" t="s">
        <v>380</v>
      </c>
      <c r="F526" s="113" t="s">
        <v>58</v>
      </c>
      <c r="G526" s="114">
        <f>G536+G539+G542+G530+G533+G527</f>
        <v>24621.200000000001</v>
      </c>
      <c r="H526" s="114">
        <f t="shared" ref="H526" si="82">H536+H539+H542+H530</f>
        <v>23382.2</v>
      </c>
      <c r="I526" s="114">
        <f>I536+I539+I542+I530</f>
        <v>24151.9</v>
      </c>
    </row>
    <row r="527" spans="1:9" s="33" customFormat="1" ht="41.25" hidden="1" customHeight="1" x14ac:dyDescent="0.25">
      <c r="A527" s="119" t="s">
        <v>655</v>
      </c>
      <c r="B527" s="113" t="s">
        <v>491</v>
      </c>
      <c r="C527" s="113" t="s">
        <v>115</v>
      </c>
      <c r="D527" s="113" t="s">
        <v>60</v>
      </c>
      <c r="E527" s="113" t="s">
        <v>675</v>
      </c>
      <c r="F527" s="113" t="s">
        <v>58</v>
      </c>
      <c r="G527" s="114">
        <f>G528</f>
        <v>0</v>
      </c>
      <c r="H527" s="114">
        <v>0</v>
      </c>
      <c r="I527" s="114">
        <v>0</v>
      </c>
    </row>
    <row r="528" spans="1:9" s="33" customFormat="1" ht="34.5" hidden="1" customHeight="1" x14ac:dyDescent="0.25">
      <c r="A528" s="119" t="s">
        <v>345</v>
      </c>
      <c r="B528" s="113" t="s">
        <v>491</v>
      </c>
      <c r="C528" s="113" t="s">
        <v>115</v>
      </c>
      <c r="D528" s="113" t="s">
        <v>60</v>
      </c>
      <c r="E528" s="113" t="s">
        <v>675</v>
      </c>
      <c r="F528" s="113" t="s">
        <v>346</v>
      </c>
      <c r="G528" s="114">
        <f>G529</f>
        <v>0</v>
      </c>
      <c r="H528" s="114">
        <v>0</v>
      </c>
      <c r="I528" s="114">
        <v>0</v>
      </c>
    </row>
    <row r="529" spans="1:10" s="33" customFormat="1" ht="22.5" hidden="1" customHeight="1" x14ac:dyDescent="0.25">
      <c r="A529" s="119" t="s">
        <v>347</v>
      </c>
      <c r="B529" s="113" t="s">
        <v>491</v>
      </c>
      <c r="C529" s="113" t="s">
        <v>115</v>
      </c>
      <c r="D529" s="113" t="s">
        <v>60</v>
      </c>
      <c r="E529" s="113" t="s">
        <v>675</v>
      </c>
      <c r="F529" s="113" t="s">
        <v>348</v>
      </c>
      <c r="G529" s="114"/>
      <c r="H529" s="114"/>
      <c r="I529" s="114"/>
    </row>
    <row r="530" spans="1:10" s="33" customFormat="1" ht="28.5" customHeight="1" x14ac:dyDescent="0.25">
      <c r="A530" s="119" t="s">
        <v>657</v>
      </c>
      <c r="B530" s="113" t="s">
        <v>491</v>
      </c>
      <c r="C530" s="113" t="s">
        <v>115</v>
      </c>
      <c r="D530" s="113" t="s">
        <v>60</v>
      </c>
      <c r="E530" s="113" t="s">
        <v>676</v>
      </c>
      <c r="F530" s="113" t="s">
        <v>58</v>
      </c>
      <c r="G530" s="114">
        <f>G531</f>
        <v>299.3</v>
      </c>
      <c r="H530" s="114">
        <f t="shared" ref="H530:I531" si="83">H531</f>
        <v>0</v>
      </c>
      <c r="I530" s="114">
        <f t="shared" si="83"/>
        <v>0</v>
      </c>
    </row>
    <row r="531" spans="1:10" s="33" customFormat="1" ht="30" customHeight="1" x14ac:dyDescent="0.25">
      <c r="A531" s="119" t="s">
        <v>345</v>
      </c>
      <c r="B531" s="113" t="s">
        <v>491</v>
      </c>
      <c r="C531" s="113" t="s">
        <v>115</v>
      </c>
      <c r="D531" s="113" t="s">
        <v>60</v>
      </c>
      <c r="E531" s="113" t="s">
        <v>676</v>
      </c>
      <c r="F531" s="113" t="s">
        <v>346</v>
      </c>
      <c r="G531" s="114">
        <f>G532</f>
        <v>299.3</v>
      </c>
      <c r="H531" s="114">
        <f t="shared" si="83"/>
        <v>0</v>
      </c>
      <c r="I531" s="114">
        <f t="shared" si="83"/>
        <v>0</v>
      </c>
    </row>
    <row r="532" spans="1:10" s="33" customFormat="1" ht="24" customHeight="1" x14ac:dyDescent="0.25">
      <c r="A532" s="119" t="s">
        <v>347</v>
      </c>
      <c r="B532" s="113" t="s">
        <v>491</v>
      </c>
      <c r="C532" s="113" t="s">
        <v>115</v>
      </c>
      <c r="D532" s="113" t="s">
        <v>60</v>
      </c>
      <c r="E532" s="113" t="s">
        <v>676</v>
      </c>
      <c r="F532" s="113" t="s">
        <v>348</v>
      </c>
      <c r="G532" s="114">
        <v>299.3</v>
      </c>
      <c r="H532" s="114"/>
      <c r="I532" s="114"/>
    </row>
    <row r="533" spans="1:10" s="33" customFormat="1" ht="42.75" customHeight="1" x14ac:dyDescent="0.25">
      <c r="A533" s="119" t="s">
        <v>660</v>
      </c>
      <c r="B533" s="113" t="s">
        <v>491</v>
      </c>
      <c r="C533" s="113" t="s">
        <v>115</v>
      </c>
      <c r="D533" s="113" t="s">
        <v>60</v>
      </c>
      <c r="E533" s="113" t="s">
        <v>677</v>
      </c>
      <c r="F533" s="113" t="s">
        <v>58</v>
      </c>
      <c r="G533" s="114">
        <f>G534</f>
        <v>15.8</v>
      </c>
      <c r="H533" s="114">
        <f t="shared" ref="H533:I534" si="84">H534</f>
        <v>0</v>
      </c>
      <c r="I533" s="114">
        <f t="shared" si="84"/>
        <v>0</v>
      </c>
    </row>
    <row r="534" spans="1:10" s="33" customFormat="1" ht="33.75" customHeight="1" x14ac:dyDescent="0.25">
      <c r="A534" s="119" t="s">
        <v>345</v>
      </c>
      <c r="B534" s="113" t="s">
        <v>491</v>
      </c>
      <c r="C534" s="113" t="s">
        <v>115</v>
      </c>
      <c r="D534" s="113" t="s">
        <v>60</v>
      </c>
      <c r="E534" s="113" t="s">
        <v>677</v>
      </c>
      <c r="F534" s="113" t="s">
        <v>346</v>
      </c>
      <c r="G534" s="114">
        <f>G535</f>
        <v>15.8</v>
      </c>
      <c r="H534" s="114">
        <f t="shared" si="84"/>
        <v>0</v>
      </c>
      <c r="I534" s="114">
        <f t="shared" si="84"/>
        <v>0</v>
      </c>
    </row>
    <row r="535" spans="1:10" s="33" customFormat="1" ht="24" customHeight="1" x14ac:dyDescent="0.25">
      <c r="A535" s="119" t="s">
        <v>347</v>
      </c>
      <c r="B535" s="113" t="s">
        <v>491</v>
      </c>
      <c r="C535" s="113" t="s">
        <v>115</v>
      </c>
      <c r="D535" s="113" t="s">
        <v>60</v>
      </c>
      <c r="E535" s="113" t="s">
        <v>677</v>
      </c>
      <c r="F535" s="113" t="s">
        <v>348</v>
      </c>
      <c r="G535" s="114">
        <v>15.8</v>
      </c>
      <c r="H535" s="114"/>
      <c r="I535" s="114"/>
    </row>
    <row r="536" spans="1:10" s="33" customFormat="1" ht="67.5" customHeight="1" x14ac:dyDescent="0.25">
      <c r="A536" s="119" t="s">
        <v>381</v>
      </c>
      <c r="B536" s="113" t="s">
        <v>491</v>
      </c>
      <c r="C536" s="113" t="s">
        <v>115</v>
      </c>
      <c r="D536" s="113" t="s">
        <v>60</v>
      </c>
      <c r="E536" s="113" t="s">
        <v>382</v>
      </c>
      <c r="F536" s="113" t="s">
        <v>58</v>
      </c>
      <c r="G536" s="114">
        <f t="shared" ref="G536:I537" si="85">G537</f>
        <v>285.7</v>
      </c>
      <c r="H536" s="114">
        <f t="shared" si="85"/>
        <v>285.7</v>
      </c>
      <c r="I536" s="114">
        <f t="shared" si="85"/>
        <v>285.7</v>
      </c>
    </row>
    <row r="537" spans="1:10" s="33" customFormat="1" ht="29.25" customHeight="1" x14ac:dyDescent="0.25">
      <c r="A537" s="119" t="s">
        <v>345</v>
      </c>
      <c r="B537" s="113" t="s">
        <v>491</v>
      </c>
      <c r="C537" s="113" t="s">
        <v>115</v>
      </c>
      <c r="D537" s="113" t="s">
        <v>60</v>
      </c>
      <c r="E537" s="113" t="s">
        <v>382</v>
      </c>
      <c r="F537" s="113" t="s">
        <v>346</v>
      </c>
      <c r="G537" s="114">
        <f t="shared" si="85"/>
        <v>285.7</v>
      </c>
      <c r="H537" s="114">
        <f t="shared" si="85"/>
        <v>285.7</v>
      </c>
      <c r="I537" s="114">
        <f t="shared" si="85"/>
        <v>285.7</v>
      </c>
    </row>
    <row r="538" spans="1:10" s="33" customFormat="1" ht="20.25" customHeight="1" x14ac:dyDescent="0.25">
      <c r="A538" s="119" t="s">
        <v>347</v>
      </c>
      <c r="B538" s="113" t="s">
        <v>491</v>
      </c>
      <c r="C538" s="113" t="s">
        <v>115</v>
      </c>
      <c r="D538" s="113" t="s">
        <v>60</v>
      </c>
      <c r="E538" s="113" t="s">
        <v>382</v>
      </c>
      <c r="F538" s="113" t="s">
        <v>348</v>
      </c>
      <c r="G538" s="114">
        <v>285.7</v>
      </c>
      <c r="H538" s="114">
        <v>285.7</v>
      </c>
      <c r="I538" s="114">
        <v>285.7</v>
      </c>
    </row>
    <row r="539" spans="1:10" s="33" customFormat="1" ht="39" x14ac:dyDescent="0.25">
      <c r="A539" s="119" t="s">
        <v>352</v>
      </c>
      <c r="B539" s="113" t="s">
        <v>491</v>
      </c>
      <c r="C539" s="113" t="s">
        <v>115</v>
      </c>
      <c r="D539" s="113" t="s">
        <v>60</v>
      </c>
      <c r="E539" s="113" t="s">
        <v>383</v>
      </c>
      <c r="F539" s="113" t="s">
        <v>58</v>
      </c>
      <c r="G539" s="114">
        <f t="shared" ref="G539:I540" si="86">G540</f>
        <v>9066.8000000000011</v>
      </c>
      <c r="H539" s="114">
        <f t="shared" si="86"/>
        <v>7661.6</v>
      </c>
      <c r="I539" s="114">
        <f t="shared" si="86"/>
        <v>7697.8</v>
      </c>
    </row>
    <row r="540" spans="1:10" s="33" customFormat="1" ht="26.25" x14ac:dyDescent="0.25">
      <c r="A540" s="119" t="s">
        <v>345</v>
      </c>
      <c r="B540" s="113" t="s">
        <v>491</v>
      </c>
      <c r="C540" s="113" t="s">
        <v>115</v>
      </c>
      <c r="D540" s="113" t="s">
        <v>60</v>
      </c>
      <c r="E540" s="113" t="s">
        <v>383</v>
      </c>
      <c r="F540" s="113" t="s">
        <v>346</v>
      </c>
      <c r="G540" s="114">
        <f t="shared" si="86"/>
        <v>9066.8000000000011</v>
      </c>
      <c r="H540" s="114">
        <f t="shared" si="86"/>
        <v>7661.6</v>
      </c>
      <c r="I540" s="114">
        <f t="shared" si="86"/>
        <v>7697.8</v>
      </c>
    </row>
    <row r="541" spans="1:10" s="33" customFormat="1" ht="15" x14ac:dyDescent="0.25">
      <c r="A541" s="119" t="s">
        <v>347</v>
      </c>
      <c r="B541" s="113" t="s">
        <v>491</v>
      </c>
      <c r="C541" s="113" t="s">
        <v>115</v>
      </c>
      <c r="D541" s="113" t="s">
        <v>60</v>
      </c>
      <c r="E541" s="113" t="s">
        <v>383</v>
      </c>
      <c r="F541" s="113" t="s">
        <v>348</v>
      </c>
      <c r="G541" s="114">
        <f>9616.1-299.3-250</f>
        <v>9066.8000000000011</v>
      </c>
      <c r="H541" s="114">
        <v>7661.6</v>
      </c>
      <c r="I541" s="114">
        <v>7697.8</v>
      </c>
      <c r="J541" s="47"/>
    </row>
    <row r="542" spans="1:10" s="33" customFormat="1" ht="26.25" x14ac:dyDescent="0.25">
      <c r="A542" s="119" t="s">
        <v>384</v>
      </c>
      <c r="B542" s="113" t="s">
        <v>491</v>
      </c>
      <c r="C542" s="113" t="s">
        <v>115</v>
      </c>
      <c r="D542" s="113" t="s">
        <v>60</v>
      </c>
      <c r="E542" s="113" t="s">
        <v>385</v>
      </c>
      <c r="F542" s="113" t="s">
        <v>58</v>
      </c>
      <c r="G542" s="114">
        <f t="shared" ref="G542:I543" si="87">G543</f>
        <v>14953.6</v>
      </c>
      <c r="H542" s="114">
        <f t="shared" si="87"/>
        <v>15434.9</v>
      </c>
      <c r="I542" s="114">
        <f t="shared" si="87"/>
        <v>16168.4</v>
      </c>
    </row>
    <row r="543" spans="1:10" s="33" customFormat="1" ht="26.25" x14ac:dyDescent="0.25">
      <c r="A543" s="119" t="s">
        <v>345</v>
      </c>
      <c r="B543" s="113" t="s">
        <v>491</v>
      </c>
      <c r="C543" s="113" t="s">
        <v>115</v>
      </c>
      <c r="D543" s="113" t="s">
        <v>60</v>
      </c>
      <c r="E543" s="113" t="s">
        <v>385</v>
      </c>
      <c r="F543" s="113" t="s">
        <v>346</v>
      </c>
      <c r="G543" s="114">
        <f t="shared" si="87"/>
        <v>14953.6</v>
      </c>
      <c r="H543" s="114">
        <f t="shared" si="87"/>
        <v>15434.9</v>
      </c>
      <c r="I543" s="114">
        <f t="shared" si="87"/>
        <v>16168.4</v>
      </c>
    </row>
    <row r="544" spans="1:10" s="33" customFormat="1" ht="15" x14ac:dyDescent="0.25">
      <c r="A544" s="119" t="s">
        <v>347</v>
      </c>
      <c r="B544" s="113" t="s">
        <v>491</v>
      </c>
      <c r="C544" s="113" t="s">
        <v>115</v>
      </c>
      <c r="D544" s="113" t="s">
        <v>60</v>
      </c>
      <c r="E544" s="113" t="s">
        <v>385</v>
      </c>
      <c r="F544" s="113" t="s">
        <v>348</v>
      </c>
      <c r="G544" s="114">
        <v>14953.6</v>
      </c>
      <c r="H544" s="114">
        <v>15434.9</v>
      </c>
      <c r="I544" s="114">
        <v>16168.4</v>
      </c>
    </row>
    <row r="545" spans="1:9" s="33" customFormat="1" ht="26.25" hidden="1" x14ac:dyDescent="0.25">
      <c r="A545" s="119" t="s">
        <v>340</v>
      </c>
      <c r="B545" s="113" t="s">
        <v>491</v>
      </c>
      <c r="C545" s="113" t="s">
        <v>115</v>
      </c>
      <c r="D545" s="113" t="s">
        <v>60</v>
      </c>
      <c r="E545" s="113" t="s">
        <v>341</v>
      </c>
      <c r="F545" s="113" t="s">
        <v>58</v>
      </c>
      <c r="G545" s="114">
        <f>G546</f>
        <v>0</v>
      </c>
      <c r="H545" s="130"/>
      <c r="I545" s="130"/>
    </row>
    <row r="546" spans="1:9" s="33" customFormat="1" ht="51.75" hidden="1" x14ac:dyDescent="0.25">
      <c r="A546" s="119" t="s">
        <v>342</v>
      </c>
      <c r="B546" s="113" t="s">
        <v>491</v>
      </c>
      <c r="C546" s="113" t="s">
        <v>115</v>
      </c>
      <c r="D546" s="113" t="s">
        <v>60</v>
      </c>
      <c r="E546" s="113" t="s">
        <v>343</v>
      </c>
      <c r="F546" s="113" t="s">
        <v>58</v>
      </c>
      <c r="G546" s="114">
        <f>G547</f>
        <v>0</v>
      </c>
      <c r="H546" s="130"/>
      <c r="I546" s="130"/>
    </row>
    <row r="547" spans="1:9" s="33" customFormat="1" ht="15" hidden="1" x14ac:dyDescent="0.25">
      <c r="A547" s="119" t="s">
        <v>136</v>
      </c>
      <c r="B547" s="113" t="s">
        <v>491</v>
      </c>
      <c r="C547" s="113" t="s">
        <v>115</v>
      </c>
      <c r="D547" s="113" t="s">
        <v>60</v>
      </c>
      <c r="E547" s="113" t="s">
        <v>344</v>
      </c>
      <c r="F547" s="113" t="s">
        <v>58</v>
      </c>
      <c r="G547" s="114">
        <f>G548</f>
        <v>0</v>
      </c>
      <c r="H547" s="130"/>
      <c r="I547" s="130"/>
    </row>
    <row r="548" spans="1:9" s="33" customFormat="1" ht="26.25" hidden="1" x14ac:dyDescent="0.25">
      <c r="A548" s="119" t="s">
        <v>345</v>
      </c>
      <c r="B548" s="113" t="s">
        <v>491</v>
      </c>
      <c r="C548" s="113" t="s">
        <v>115</v>
      </c>
      <c r="D548" s="113" t="s">
        <v>60</v>
      </c>
      <c r="E548" s="113" t="s">
        <v>344</v>
      </c>
      <c r="F548" s="113" t="s">
        <v>346</v>
      </c>
      <c r="G548" s="114">
        <f>G549</f>
        <v>0</v>
      </c>
      <c r="H548" s="130"/>
      <c r="I548" s="130"/>
    </row>
    <row r="549" spans="1:9" s="33" customFormat="1" ht="15" hidden="1" x14ac:dyDescent="0.25">
      <c r="A549" s="119" t="s">
        <v>347</v>
      </c>
      <c r="B549" s="113" t="s">
        <v>491</v>
      </c>
      <c r="C549" s="113" t="s">
        <v>115</v>
      </c>
      <c r="D549" s="113" t="s">
        <v>60</v>
      </c>
      <c r="E549" s="113" t="s">
        <v>344</v>
      </c>
      <c r="F549" s="113" t="s">
        <v>348</v>
      </c>
      <c r="G549" s="114">
        <f>64.2-64.2</f>
        <v>0</v>
      </c>
      <c r="H549" s="130"/>
      <c r="I549" s="130"/>
    </row>
    <row r="550" spans="1:9" s="33" customFormat="1" ht="31.5" customHeight="1" x14ac:dyDescent="0.25">
      <c r="A550" s="119" t="s">
        <v>391</v>
      </c>
      <c r="B550" s="113" t="s">
        <v>491</v>
      </c>
      <c r="C550" s="113" t="s">
        <v>115</v>
      </c>
      <c r="D550" s="113" t="s">
        <v>102</v>
      </c>
      <c r="E550" s="113" t="s">
        <v>57</v>
      </c>
      <c r="F550" s="113" t="s">
        <v>58</v>
      </c>
      <c r="G550" s="114">
        <f>G551</f>
        <v>187</v>
      </c>
      <c r="H550" s="114">
        <f t="shared" ref="H550:I553" si="88">H551</f>
        <v>187</v>
      </c>
      <c r="I550" s="114">
        <f t="shared" si="88"/>
        <v>187</v>
      </c>
    </row>
    <row r="551" spans="1:9" s="33" customFormat="1" ht="45" customHeight="1" x14ac:dyDescent="0.25">
      <c r="A551" s="119" t="s">
        <v>719</v>
      </c>
      <c r="B551" s="113" t="s">
        <v>491</v>
      </c>
      <c r="C551" s="113" t="s">
        <v>115</v>
      </c>
      <c r="D551" s="113" t="s">
        <v>102</v>
      </c>
      <c r="E551" s="113" t="s">
        <v>138</v>
      </c>
      <c r="F551" s="113" t="s">
        <v>58</v>
      </c>
      <c r="G551" s="114">
        <f>G552</f>
        <v>187</v>
      </c>
      <c r="H551" s="114">
        <f t="shared" si="88"/>
        <v>187</v>
      </c>
      <c r="I551" s="114">
        <f t="shared" si="88"/>
        <v>187</v>
      </c>
    </row>
    <row r="552" spans="1:9" s="33" customFormat="1" ht="95.25" customHeight="1" x14ac:dyDescent="0.25">
      <c r="A552" s="119" t="s">
        <v>392</v>
      </c>
      <c r="B552" s="113" t="s">
        <v>491</v>
      </c>
      <c r="C552" s="113" t="s">
        <v>115</v>
      </c>
      <c r="D552" s="113" t="s">
        <v>102</v>
      </c>
      <c r="E552" s="113" t="s">
        <v>143</v>
      </c>
      <c r="F552" s="113" t="s">
        <v>58</v>
      </c>
      <c r="G552" s="114">
        <f>G553</f>
        <v>187</v>
      </c>
      <c r="H552" s="114">
        <f t="shared" si="88"/>
        <v>187</v>
      </c>
      <c r="I552" s="114">
        <f t="shared" si="88"/>
        <v>187</v>
      </c>
    </row>
    <row r="553" spans="1:9" s="33" customFormat="1" ht="27" customHeight="1" x14ac:dyDescent="0.25">
      <c r="A553" s="119" t="s">
        <v>77</v>
      </c>
      <c r="B553" s="113" t="s">
        <v>491</v>
      </c>
      <c r="C553" s="113" t="s">
        <v>115</v>
      </c>
      <c r="D553" s="113" t="s">
        <v>102</v>
      </c>
      <c r="E553" s="113" t="s">
        <v>144</v>
      </c>
      <c r="F553" s="113" t="s">
        <v>78</v>
      </c>
      <c r="G553" s="114">
        <f>G554</f>
        <v>187</v>
      </c>
      <c r="H553" s="114">
        <f t="shared" si="88"/>
        <v>187</v>
      </c>
      <c r="I553" s="114">
        <f t="shared" si="88"/>
        <v>187</v>
      </c>
    </row>
    <row r="554" spans="1:9" s="33" customFormat="1" ht="27.75" customHeight="1" x14ac:dyDescent="0.25">
      <c r="A554" s="119" t="s">
        <v>79</v>
      </c>
      <c r="B554" s="113" t="s">
        <v>491</v>
      </c>
      <c r="C554" s="113" t="s">
        <v>115</v>
      </c>
      <c r="D554" s="113" t="s">
        <v>102</v>
      </c>
      <c r="E554" s="113" t="s">
        <v>144</v>
      </c>
      <c r="F554" s="113" t="s">
        <v>80</v>
      </c>
      <c r="G554" s="114">
        <f>135+52</f>
        <v>187</v>
      </c>
      <c r="H554" s="114">
        <v>187</v>
      </c>
      <c r="I554" s="114">
        <v>187</v>
      </c>
    </row>
    <row r="555" spans="1:9" s="33" customFormat="1" ht="18.75" customHeight="1" x14ac:dyDescent="0.25">
      <c r="A555" s="119" t="s">
        <v>499</v>
      </c>
      <c r="B555" s="113" t="s">
        <v>491</v>
      </c>
      <c r="C555" s="113" t="s">
        <v>115</v>
      </c>
      <c r="D555" s="113" t="s">
        <v>115</v>
      </c>
      <c r="E555" s="113" t="s">
        <v>57</v>
      </c>
      <c r="F555" s="113" t="s">
        <v>58</v>
      </c>
      <c r="G555" s="114">
        <f>G556</f>
        <v>316.5</v>
      </c>
      <c r="H555" s="114">
        <f>H556</f>
        <v>316.5</v>
      </c>
      <c r="I555" s="114">
        <f>I556</f>
        <v>316.5</v>
      </c>
    </row>
    <row r="556" spans="1:9" s="33" customFormat="1" ht="45.75" customHeight="1" x14ac:dyDescent="0.25">
      <c r="A556" s="119" t="s">
        <v>725</v>
      </c>
      <c r="B556" s="113" t="s">
        <v>491</v>
      </c>
      <c r="C556" s="113" t="s">
        <v>115</v>
      </c>
      <c r="D556" s="113" t="s">
        <v>115</v>
      </c>
      <c r="E556" s="113" t="s">
        <v>394</v>
      </c>
      <c r="F556" s="113" t="s">
        <v>58</v>
      </c>
      <c r="G556" s="114">
        <f>G557+G563</f>
        <v>316.5</v>
      </c>
      <c r="H556" s="114">
        <f>H557+H563</f>
        <v>316.5</v>
      </c>
      <c r="I556" s="114">
        <f>I557+I563</f>
        <v>316.5</v>
      </c>
    </row>
    <row r="557" spans="1:9" s="33" customFormat="1" ht="28.5" customHeight="1" x14ac:dyDescent="0.25">
      <c r="A557" s="119" t="s">
        <v>395</v>
      </c>
      <c r="B557" s="113" t="s">
        <v>491</v>
      </c>
      <c r="C557" s="113" t="s">
        <v>115</v>
      </c>
      <c r="D557" s="113" t="s">
        <v>115</v>
      </c>
      <c r="E557" s="113" t="s">
        <v>396</v>
      </c>
      <c r="F557" s="113" t="s">
        <v>58</v>
      </c>
      <c r="G557" s="114">
        <f>G558</f>
        <v>261.8</v>
      </c>
      <c r="H557" s="114">
        <f t="shared" ref="H557:I559" si="89">H558</f>
        <v>261.8</v>
      </c>
      <c r="I557" s="114">
        <f t="shared" si="89"/>
        <v>261.8</v>
      </c>
    </row>
    <row r="558" spans="1:9" s="33" customFormat="1" ht="21" customHeight="1" x14ac:dyDescent="0.25">
      <c r="A558" s="119" t="s">
        <v>136</v>
      </c>
      <c r="B558" s="113" t="s">
        <v>491</v>
      </c>
      <c r="C558" s="113" t="s">
        <v>115</v>
      </c>
      <c r="D558" s="113" t="s">
        <v>115</v>
      </c>
      <c r="E558" s="113" t="s">
        <v>397</v>
      </c>
      <c r="F558" s="113" t="s">
        <v>58</v>
      </c>
      <c r="G558" s="114">
        <f>G559</f>
        <v>261.8</v>
      </c>
      <c r="H558" s="114">
        <f t="shared" si="89"/>
        <v>261.8</v>
      </c>
      <c r="I558" s="114">
        <f t="shared" si="89"/>
        <v>261.8</v>
      </c>
    </row>
    <row r="559" spans="1:9" s="33" customFormat="1" ht="30.75" customHeight="1" x14ac:dyDescent="0.25">
      <c r="A559" s="119" t="s">
        <v>345</v>
      </c>
      <c r="B559" s="113" t="s">
        <v>491</v>
      </c>
      <c r="C559" s="113" t="s">
        <v>115</v>
      </c>
      <c r="D559" s="113" t="s">
        <v>115</v>
      </c>
      <c r="E559" s="113" t="s">
        <v>397</v>
      </c>
      <c r="F559" s="113" t="s">
        <v>346</v>
      </c>
      <c r="G559" s="114">
        <f>G560</f>
        <v>261.8</v>
      </c>
      <c r="H559" s="114">
        <f t="shared" si="89"/>
        <v>261.8</v>
      </c>
      <c r="I559" s="114">
        <f t="shared" si="89"/>
        <v>261.8</v>
      </c>
    </row>
    <row r="560" spans="1:9" s="33" customFormat="1" ht="21.75" customHeight="1" x14ac:dyDescent="0.25">
      <c r="A560" s="119" t="s">
        <v>347</v>
      </c>
      <c r="B560" s="113" t="s">
        <v>491</v>
      </c>
      <c r="C560" s="113" t="s">
        <v>115</v>
      </c>
      <c r="D560" s="113" t="s">
        <v>115</v>
      </c>
      <c r="E560" s="113" t="s">
        <v>397</v>
      </c>
      <c r="F560" s="113" t="s">
        <v>348</v>
      </c>
      <c r="G560" s="114">
        <v>261.8</v>
      </c>
      <c r="H560" s="114">
        <v>261.8</v>
      </c>
      <c r="I560" s="114">
        <v>261.8</v>
      </c>
    </row>
    <row r="561" spans="1:10" s="33" customFormat="1" ht="39" hidden="1" customHeight="1" x14ac:dyDescent="0.25">
      <c r="A561" s="119" t="s">
        <v>398</v>
      </c>
      <c r="B561" s="113" t="s">
        <v>491</v>
      </c>
      <c r="C561" s="113" t="s">
        <v>115</v>
      </c>
      <c r="D561" s="113" t="s">
        <v>203</v>
      </c>
      <c r="E561" s="113" t="s">
        <v>399</v>
      </c>
      <c r="F561" s="113" t="s">
        <v>58</v>
      </c>
      <c r="G561" s="114" t="e">
        <f>#REF!/1000</f>
        <v>#REF!</v>
      </c>
      <c r="H561" s="130"/>
      <c r="I561" s="130"/>
    </row>
    <row r="562" spans="1:10" s="33" customFormat="1" ht="15" hidden="1" customHeight="1" x14ac:dyDescent="0.25">
      <c r="A562" s="119" t="s">
        <v>400</v>
      </c>
      <c r="B562" s="113" t="s">
        <v>491</v>
      </c>
      <c r="C562" s="113" t="s">
        <v>115</v>
      </c>
      <c r="D562" s="113" t="s">
        <v>203</v>
      </c>
      <c r="E562" s="113" t="s">
        <v>399</v>
      </c>
      <c r="F562" s="113" t="s">
        <v>401</v>
      </c>
      <c r="G562" s="114" t="e">
        <f>#REF!/1000</f>
        <v>#REF!</v>
      </c>
      <c r="H562" s="130"/>
      <c r="I562" s="130"/>
    </row>
    <row r="563" spans="1:10" s="33" customFormat="1" ht="30.75" customHeight="1" x14ac:dyDescent="0.25">
      <c r="A563" s="119" t="s">
        <v>402</v>
      </c>
      <c r="B563" s="113" t="s">
        <v>491</v>
      </c>
      <c r="C563" s="113" t="s">
        <v>115</v>
      </c>
      <c r="D563" s="113" t="s">
        <v>115</v>
      </c>
      <c r="E563" s="113" t="s">
        <v>403</v>
      </c>
      <c r="F563" s="113" t="s">
        <v>58</v>
      </c>
      <c r="G563" s="114">
        <f>G564</f>
        <v>54.7</v>
      </c>
      <c r="H563" s="114">
        <f t="shared" ref="H563:I565" si="90">H564</f>
        <v>54.7</v>
      </c>
      <c r="I563" s="114">
        <f t="shared" si="90"/>
        <v>54.7</v>
      </c>
    </row>
    <row r="564" spans="1:10" s="33" customFormat="1" ht="21" customHeight="1" x14ac:dyDescent="0.25">
      <c r="A564" s="119" t="s">
        <v>136</v>
      </c>
      <c r="B564" s="113" t="s">
        <v>491</v>
      </c>
      <c r="C564" s="113" t="s">
        <v>115</v>
      </c>
      <c r="D564" s="113" t="s">
        <v>115</v>
      </c>
      <c r="E564" s="113" t="s">
        <v>404</v>
      </c>
      <c r="F564" s="113" t="s">
        <v>58</v>
      </c>
      <c r="G564" s="114">
        <f>G565</f>
        <v>54.7</v>
      </c>
      <c r="H564" s="114">
        <f t="shared" si="90"/>
        <v>54.7</v>
      </c>
      <c r="I564" s="114">
        <f t="shared" si="90"/>
        <v>54.7</v>
      </c>
    </row>
    <row r="565" spans="1:10" s="33" customFormat="1" ht="34.5" customHeight="1" x14ac:dyDescent="0.25">
      <c r="A565" s="119" t="s">
        <v>345</v>
      </c>
      <c r="B565" s="113" t="s">
        <v>491</v>
      </c>
      <c r="C565" s="113" t="s">
        <v>115</v>
      </c>
      <c r="D565" s="113" t="s">
        <v>115</v>
      </c>
      <c r="E565" s="113" t="s">
        <v>404</v>
      </c>
      <c r="F565" s="113" t="s">
        <v>346</v>
      </c>
      <c r="G565" s="114">
        <f>G566</f>
        <v>54.7</v>
      </c>
      <c r="H565" s="114">
        <f t="shared" si="90"/>
        <v>54.7</v>
      </c>
      <c r="I565" s="114">
        <f t="shared" si="90"/>
        <v>54.7</v>
      </c>
    </row>
    <row r="566" spans="1:10" s="33" customFormat="1" ht="18" customHeight="1" x14ac:dyDescent="0.25">
      <c r="A566" s="119" t="s">
        <v>347</v>
      </c>
      <c r="B566" s="113" t="s">
        <v>491</v>
      </c>
      <c r="C566" s="113" t="s">
        <v>115</v>
      </c>
      <c r="D566" s="113" t="s">
        <v>115</v>
      </c>
      <c r="E566" s="113" t="s">
        <v>404</v>
      </c>
      <c r="F566" s="113" t="s">
        <v>348</v>
      </c>
      <c r="G566" s="114">
        <v>54.7</v>
      </c>
      <c r="H566" s="114">
        <v>54.7</v>
      </c>
      <c r="I566" s="114">
        <v>54.7</v>
      </c>
    </row>
    <row r="567" spans="1:10" s="33" customFormat="1" ht="19.5" customHeight="1" x14ac:dyDescent="0.25">
      <c r="A567" s="119" t="s">
        <v>424</v>
      </c>
      <c r="B567" s="113" t="s">
        <v>491</v>
      </c>
      <c r="C567" s="113" t="s">
        <v>425</v>
      </c>
      <c r="D567" s="113" t="s">
        <v>56</v>
      </c>
      <c r="E567" s="113" t="s">
        <v>57</v>
      </c>
      <c r="F567" s="113" t="s">
        <v>58</v>
      </c>
      <c r="G567" s="114">
        <f>G568+G573+G581</f>
        <v>561.6</v>
      </c>
      <c r="H567" s="114">
        <f>H568+H573+H581</f>
        <v>526.20000000000005</v>
      </c>
      <c r="I567" s="114">
        <f>I568+I573+I581</f>
        <v>505.1</v>
      </c>
    </row>
    <row r="568" spans="1:10" s="33" customFormat="1" ht="15" hidden="1" x14ac:dyDescent="0.25">
      <c r="A568" s="119" t="s">
        <v>426</v>
      </c>
      <c r="B568" s="113" t="s">
        <v>491</v>
      </c>
      <c r="C568" s="113" t="s">
        <v>425</v>
      </c>
      <c r="D568" s="113" t="s">
        <v>55</v>
      </c>
      <c r="E568" s="113" t="s">
        <v>57</v>
      </c>
      <c r="F568" s="113" t="s">
        <v>58</v>
      </c>
      <c r="G568" s="114">
        <f>G569</f>
        <v>0</v>
      </c>
      <c r="H568" s="114">
        <f t="shared" ref="H568:I571" si="91">H569</f>
        <v>0</v>
      </c>
      <c r="I568" s="114">
        <f t="shared" si="91"/>
        <v>0</v>
      </c>
    </row>
    <row r="569" spans="1:10" s="35" customFormat="1" ht="26.25" hidden="1" x14ac:dyDescent="0.25">
      <c r="A569" s="119" t="s">
        <v>293</v>
      </c>
      <c r="B569" s="113" t="s">
        <v>491</v>
      </c>
      <c r="C569" s="113" t="s">
        <v>425</v>
      </c>
      <c r="D569" s="113" t="s">
        <v>55</v>
      </c>
      <c r="E569" s="113" t="s">
        <v>294</v>
      </c>
      <c r="F569" s="113" t="s">
        <v>58</v>
      </c>
      <c r="G569" s="114">
        <f>G570</f>
        <v>0</v>
      </c>
      <c r="H569" s="114">
        <f t="shared" si="91"/>
        <v>0</v>
      </c>
      <c r="I569" s="114">
        <f t="shared" si="91"/>
        <v>0</v>
      </c>
    </row>
    <row r="570" spans="1:10" s="35" customFormat="1" ht="19.5" hidden="1" customHeight="1" x14ac:dyDescent="0.25">
      <c r="A570" s="119" t="s">
        <v>427</v>
      </c>
      <c r="B570" s="113" t="s">
        <v>491</v>
      </c>
      <c r="C570" s="113" t="s">
        <v>425</v>
      </c>
      <c r="D570" s="113" t="s">
        <v>55</v>
      </c>
      <c r="E570" s="113" t="s">
        <v>428</v>
      </c>
      <c r="F570" s="113" t="s">
        <v>58</v>
      </c>
      <c r="G570" s="114">
        <f>G571</f>
        <v>0</v>
      </c>
      <c r="H570" s="114">
        <f t="shared" si="91"/>
        <v>0</v>
      </c>
      <c r="I570" s="114">
        <f t="shared" si="91"/>
        <v>0</v>
      </c>
    </row>
    <row r="571" spans="1:10" s="34" customFormat="1" ht="18.75" hidden="1" customHeight="1" x14ac:dyDescent="0.25">
      <c r="A571" s="119" t="s">
        <v>429</v>
      </c>
      <c r="B571" s="113" t="s">
        <v>491</v>
      </c>
      <c r="C571" s="113" t="s">
        <v>425</v>
      </c>
      <c r="D571" s="113" t="s">
        <v>55</v>
      </c>
      <c r="E571" s="113" t="s">
        <v>428</v>
      </c>
      <c r="F571" s="113" t="s">
        <v>430</v>
      </c>
      <c r="G571" s="114">
        <f>G572</f>
        <v>0</v>
      </c>
      <c r="H571" s="114">
        <f t="shared" si="91"/>
        <v>0</v>
      </c>
      <c r="I571" s="114">
        <f t="shared" si="91"/>
        <v>0</v>
      </c>
    </row>
    <row r="572" spans="1:10" s="34" customFormat="1" ht="18.75" hidden="1" customHeight="1" x14ac:dyDescent="0.25">
      <c r="A572" s="119" t="s">
        <v>431</v>
      </c>
      <c r="B572" s="113" t="s">
        <v>491</v>
      </c>
      <c r="C572" s="113" t="s">
        <v>425</v>
      </c>
      <c r="D572" s="113" t="s">
        <v>55</v>
      </c>
      <c r="E572" s="113" t="s">
        <v>428</v>
      </c>
      <c r="F572" s="113" t="s">
        <v>432</v>
      </c>
      <c r="G572" s="114"/>
      <c r="H572" s="114"/>
      <c r="I572" s="114"/>
    </row>
    <row r="573" spans="1:10" s="34" customFormat="1" ht="18" customHeight="1" x14ac:dyDescent="0.25">
      <c r="A573" s="119" t="s">
        <v>433</v>
      </c>
      <c r="B573" s="113" t="s">
        <v>491</v>
      </c>
      <c r="C573" s="113" t="s">
        <v>425</v>
      </c>
      <c r="D573" s="113" t="s">
        <v>198</v>
      </c>
      <c r="E573" s="113" t="s">
        <v>57</v>
      </c>
      <c r="F573" s="113" t="s">
        <v>58</v>
      </c>
      <c r="G573" s="114">
        <f t="shared" ref="G573:I574" si="92">G574</f>
        <v>174.79999999999998</v>
      </c>
      <c r="H573" s="114">
        <f t="shared" si="92"/>
        <v>181.3</v>
      </c>
      <c r="I573" s="114">
        <f t="shared" si="92"/>
        <v>188</v>
      </c>
    </row>
    <row r="574" spans="1:10" s="33" customFormat="1" ht="28.5" customHeight="1" x14ac:dyDescent="0.25">
      <c r="A574" s="119" t="s">
        <v>293</v>
      </c>
      <c r="B574" s="113" t="s">
        <v>491</v>
      </c>
      <c r="C574" s="113" t="s">
        <v>425</v>
      </c>
      <c r="D574" s="113" t="s">
        <v>198</v>
      </c>
      <c r="E574" s="113" t="s">
        <v>294</v>
      </c>
      <c r="F574" s="113" t="s">
        <v>58</v>
      </c>
      <c r="G574" s="114">
        <f t="shared" si="92"/>
        <v>174.79999999999998</v>
      </c>
      <c r="H574" s="114">
        <f t="shared" si="92"/>
        <v>181.3</v>
      </c>
      <c r="I574" s="114">
        <f t="shared" si="92"/>
        <v>188</v>
      </c>
    </row>
    <row r="575" spans="1:10" s="35" customFormat="1" ht="54" customHeight="1" x14ac:dyDescent="0.25">
      <c r="A575" s="119" t="s">
        <v>434</v>
      </c>
      <c r="B575" s="113" t="s">
        <v>491</v>
      </c>
      <c r="C575" s="113" t="s">
        <v>425</v>
      </c>
      <c r="D575" s="113" t="s">
        <v>198</v>
      </c>
      <c r="E575" s="113" t="s">
        <v>435</v>
      </c>
      <c r="F575" s="113" t="s">
        <v>58</v>
      </c>
      <c r="G575" s="114">
        <f>G576+G578</f>
        <v>174.79999999999998</v>
      </c>
      <c r="H575" s="114">
        <f>H576+H578</f>
        <v>181.3</v>
      </c>
      <c r="I575" s="114">
        <f>I576+I578</f>
        <v>188</v>
      </c>
    </row>
    <row r="576" spans="1:10" s="35" customFormat="1" ht="32.25" customHeight="1" x14ac:dyDescent="0.25">
      <c r="A576" s="119" t="s">
        <v>77</v>
      </c>
      <c r="B576" s="113" t="s">
        <v>491</v>
      </c>
      <c r="C576" s="113" t="s">
        <v>425</v>
      </c>
      <c r="D576" s="113" t="s">
        <v>198</v>
      </c>
      <c r="E576" s="113" t="s">
        <v>435</v>
      </c>
      <c r="F576" s="113" t="s">
        <v>78</v>
      </c>
      <c r="G576" s="114">
        <f>G577</f>
        <v>3.1</v>
      </c>
      <c r="H576" s="114">
        <f>H577</f>
        <v>3.3</v>
      </c>
      <c r="I576" s="114">
        <f>I577</f>
        <v>3.4</v>
      </c>
      <c r="J576" s="48"/>
    </row>
    <row r="577" spans="1:10" s="35" customFormat="1" ht="34.5" customHeight="1" x14ac:dyDescent="0.25">
      <c r="A577" s="119" t="s">
        <v>210</v>
      </c>
      <c r="B577" s="113" t="s">
        <v>491</v>
      </c>
      <c r="C577" s="113" t="s">
        <v>425</v>
      </c>
      <c r="D577" s="113" t="s">
        <v>198</v>
      </c>
      <c r="E577" s="113" t="s">
        <v>435</v>
      </c>
      <c r="F577" s="113" t="s">
        <v>80</v>
      </c>
      <c r="G577" s="114">
        <v>3.1</v>
      </c>
      <c r="H577" s="114">
        <v>3.3</v>
      </c>
      <c r="I577" s="114">
        <v>3.4</v>
      </c>
      <c r="J577" s="48"/>
    </row>
    <row r="578" spans="1:10" s="34" customFormat="1" ht="19.5" customHeight="1" x14ac:dyDescent="0.25">
      <c r="A578" s="119" t="s">
        <v>429</v>
      </c>
      <c r="B578" s="113" t="s">
        <v>491</v>
      </c>
      <c r="C578" s="113" t="s">
        <v>425</v>
      </c>
      <c r="D578" s="113" t="s">
        <v>198</v>
      </c>
      <c r="E578" s="113" t="s">
        <v>435</v>
      </c>
      <c r="F578" s="113" t="s">
        <v>430</v>
      </c>
      <c r="G578" s="114">
        <f>G579</f>
        <v>171.7</v>
      </c>
      <c r="H578" s="114">
        <f>H579</f>
        <v>178</v>
      </c>
      <c r="I578" s="114">
        <f>I579</f>
        <v>184.6</v>
      </c>
    </row>
    <row r="579" spans="1:10" s="34" customFormat="1" ht="21" customHeight="1" x14ac:dyDescent="0.25">
      <c r="A579" s="119" t="s">
        <v>431</v>
      </c>
      <c r="B579" s="113" t="s">
        <v>491</v>
      </c>
      <c r="C579" s="113" t="s">
        <v>425</v>
      </c>
      <c r="D579" s="113" t="s">
        <v>198</v>
      </c>
      <c r="E579" s="113" t="s">
        <v>435</v>
      </c>
      <c r="F579" s="113" t="s">
        <v>432</v>
      </c>
      <c r="G579" s="114">
        <v>171.7</v>
      </c>
      <c r="H579" s="114">
        <v>178</v>
      </c>
      <c r="I579" s="114">
        <v>184.6</v>
      </c>
    </row>
    <row r="580" spans="1:10" s="34" customFormat="1" ht="2.25" hidden="1" customHeight="1" x14ac:dyDescent="0.25">
      <c r="A580" s="119"/>
      <c r="B580" s="113"/>
      <c r="C580" s="113"/>
      <c r="D580" s="113"/>
      <c r="E580" s="113"/>
      <c r="F580" s="113"/>
      <c r="G580" s="114" t="e">
        <f>#REF!/1000</f>
        <v>#REF!</v>
      </c>
      <c r="H580" s="130"/>
      <c r="I580" s="130"/>
    </row>
    <row r="581" spans="1:10" s="33" customFormat="1" ht="18.75" customHeight="1" x14ac:dyDescent="0.25">
      <c r="A581" s="119" t="s">
        <v>436</v>
      </c>
      <c r="B581" s="113" t="s">
        <v>491</v>
      </c>
      <c r="C581" s="113" t="s">
        <v>425</v>
      </c>
      <c r="D581" s="113" t="s">
        <v>72</v>
      </c>
      <c r="E581" s="113" t="s">
        <v>57</v>
      </c>
      <c r="F581" s="113" t="s">
        <v>58</v>
      </c>
      <c r="G581" s="114">
        <f>G582</f>
        <v>386.8</v>
      </c>
      <c r="H581" s="114">
        <f>H582</f>
        <v>344.9</v>
      </c>
      <c r="I581" s="114">
        <f>I582</f>
        <v>317.10000000000002</v>
      </c>
    </row>
    <row r="582" spans="1:10" s="33" customFormat="1" ht="29.25" customHeight="1" x14ac:dyDescent="0.25">
      <c r="A582" s="119" t="s">
        <v>293</v>
      </c>
      <c r="B582" s="113" t="s">
        <v>491</v>
      </c>
      <c r="C582" s="113" t="s">
        <v>425</v>
      </c>
      <c r="D582" s="113" t="s">
        <v>72</v>
      </c>
      <c r="E582" s="113" t="s">
        <v>294</v>
      </c>
      <c r="F582" s="113" t="s">
        <v>58</v>
      </c>
      <c r="G582" s="114">
        <f>G586+G583</f>
        <v>386.8</v>
      </c>
      <c r="H582" s="114">
        <f>H586+H583</f>
        <v>344.9</v>
      </c>
      <c r="I582" s="114">
        <f>I586+I583</f>
        <v>317.10000000000002</v>
      </c>
    </row>
    <row r="583" spans="1:10" s="33" customFormat="1" ht="77.25" hidden="1" x14ac:dyDescent="0.25">
      <c r="A583" s="119" t="s">
        <v>97</v>
      </c>
      <c r="B583" s="113" t="s">
        <v>491</v>
      </c>
      <c r="C583" s="113" t="s">
        <v>425</v>
      </c>
      <c r="D583" s="113" t="s">
        <v>72</v>
      </c>
      <c r="E583" s="113" t="s">
        <v>98</v>
      </c>
      <c r="F583" s="113" t="s">
        <v>58</v>
      </c>
      <c r="G583" s="114">
        <f t="shared" ref="G583:I584" si="93">G584</f>
        <v>0</v>
      </c>
      <c r="H583" s="114">
        <f t="shared" si="93"/>
        <v>0</v>
      </c>
      <c r="I583" s="114">
        <f t="shared" si="93"/>
        <v>0</v>
      </c>
    </row>
    <row r="584" spans="1:10" s="33" customFormat="1" ht="26.25" hidden="1" x14ac:dyDescent="0.25">
      <c r="A584" s="119" t="s">
        <v>77</v>
      </c>
      <c r="B584" s="113" t="s">
        <v>491</v>
      </c>
      <c r="C584" s="113" t="s">
        <v>425</v>
      </c>
      <c r="D584" s="113" t="s">
        <v>72</v>
      </c>
      <c r="E584" s="113" t="s">
        <v>98</v>
      </c>
      <c r="F584" s="113" t="s">
        <v>78</v>
      </c>
      <c r="G584" s="114">
        <f t="shared" si="93"/>
        <v>0</v>
      </c>
      <c r="H584" s="114">
        <f t="shared" si="93"/>
        <v>0</v>
      </c>
      <c r="I584" s="114">
        <f t="shared" si="93"/>
        <v>0</v>
      </c>
    </row>
    <row r="585" spans="1:10" s="33" customFormat="1" ht="26.25" hidden="1" x14ac:dyDescent="0.25">
      <c r="A585" s="119" t="s">
        <v>79</v>
      </c>
      <c r="B585" s="113" t="s">
        <v>491</v>
      </c>
      <c r="C585" s="113" t="s">
        <v>425</v>
      </c>
      <c r="D585" s="113" t="s">
        <v>72</v>
      </c>
      <c r="E585" s="113" t="s">
        <v>98</v>
      </c>
      <c r="F585" s="113" t="s">
        <v>80</v>
      </c>
      <c r="G585" s="114">
        <f>4.9-4.9</f>
        <v>0</v>
      </c>
      <c r="H585" s="114">
        <f>4.9-4.9</f>
        <v>0</v>
      </c>
      <c r="I585" s="114">
        <f>4.9-4.9</f>
        <v>0</v>
      </c>
    </row>
    <row r="586" spans="1:10" s="33" customFormat="1" ht="61.5" customHeight="1" x14ac:dyDescent="0.25">
      <c r="A586" s="119" t="s">
        <v>437</v>
      </c>
      <c r="B586" s="113" t="s">
        <v>491</v>
      </c>
      <c r="C586" s="113" t="s">
        <v>425</v>
      </c>
      <c r="D586" s="113" t="s">
        <v>72</v>
      </c>
      <c r="E586" s="113" t="s">
        <v>438</v>
      </c>
      <c r="F586" s="113" t="s">
        <v>58</v>
      </c>
      <c r="G586" s="114">
        <f t="shared" ref="G586:I587" si="94">G587</f>
        <v>386.8</v>
      </c>
      <c r="H586" s="114">
        <f t="shared" si="94"/>
        <v>344.9</v>
      </c>
      <c r="I586" s="114">
        <f t="shared" si="94"/>
        <v>317.10000000000002</v>
      </c>
    </row>
    <row r="587" spans="1:10" s="33" customFormat="1" ht="18" customHeight="1" x14ac:dyDescent="0.25">
      <c r="A587" s="119" t="s">
        <v>439</v>
      </c>
      <c r="B587" s="113" t="s">
        <v>491</v>
      </c>
      <c r="C587" s="113" t="s">
        <v>425</v>
      </c>
      <c r="D587" s="113" t="s">
        <v>72</v>
      </c>
      <c r="E587" s="113" t="s">
        <v>438</v>
      </c>
      <c r="F587" s="113" t="s">
        <v>430</v>
      </c>
      <c r="G587" s="114">
        <f t="shared" si="94"/>
        <v>386.8</v>
      </c>
      <c r="H587" s="114">
        <f t="shared" si="94"/>
        <v>344.9</v>
      </c>
      <c r="I587" s="114">
        <f t="shared" si="94"/>
        <v>317.10000000000002</v>
      </c>
    </row>
    <row r="588" spans="1:10" s="33" customFormat="1" ht="18" customHeight="1" x14ac:dyDescent="0.25">
      <c r="A588" s="119" t="s">
        <v>431</v>
      </c>
      <c r="B588" s="113" t="s">
        <v>491</v>
      </c>
      <c r="C588" s="113" t="s">
        <v>425</v>
      </c>
      <c r="D588" s="113" t="s">
        <v>72</v>
      </c>
      <c r="E588" s="113" t="s">
        <v>438</v>
      </c>
      <c r="F588" s="113" t="s">
        <v>432</v>
      </c>
      <c r="G588" s="114">
        <v>386.8</v>
      </c>
      <c r="H588" s="114">
        <v>344.9</v>
      </c>
      <c r="I588" s="114">
        <v>317.10000000000002</v>
      </c>
    </row>
    <row r="589" spans="1:10" s="33" customFormat="1" ht="15" hidden="1" x14ac:dyDescent="0.25">
      <c r="A589" s="119" t="s">
        <v>440</v>
      </c>
      <c r="B589" s="113" t="s">
        <v>491</v>
      </c>
      <c r="C589" s="113" t="s">
        <v>425</v>
      </c>
      <c r="D589" s="113" t="s">
        <v>111</v>
      </c>
      <c r="E589" s="113" t="s">
        <v>57</v>
      </c>
      <c r="F589" s="113" t="s">
        <v>58</v>
      </c>
      <c r="G589" s="114">
        <f>G590</f>
        <v>0</v>
      </c>
      <c r="H589" s="130"/>
      <c r="I589" s="130"/>
    </row>
    <row r="590" spans="1:10" s="33" customFormat="1" ht="26.25" hidden="1" x14ac:dyDescent="0.25">
      <c r="A590" s="119" t="s">
        <v>293</v>
      </c>
      <c r="B590" s="113" t="s">
        <v>491</v>
      </c>
      <c r="C590" s="113" t="s">
        <v>425</v>
      </c>
      <c r="D590" s="113" t="s">
        <v>111</v>
      </c>
      <c r="E590" s="113" t="s">
        <v>294</v>
      </c>
      <c r="F590" s="113" t="s">
        <v>58</v>
      </c>
      <c r="G590" s="114">
        <f>G591</f>
        <v>0</v>
      </c>
      <c r="H590" s="130"/>
      <c r="I590" s="130"/>
    </row>
    <row r="591" spans="1:10" s="33" customFormat="1" ht="26.25" hidden="1" x14ac:dyDescent="0.25">
      <c r="A591" s="119" t="s">
        <v>441</v>
      </c>
      <c r="B591" s="113" t="s">
        <v>491</v>
      </c>
      <c r="C591" s="113" t="s">
        <v>425</v>
      </c>
      <c r="D591" s="113" t="s">
        <v>111</v>
      </c>
      <c r="E591" s="113" t="s">
        <v>442</v>
      </c>
      <c r="F591" s="113" t="s">
        <v>58</v>
      </c>
      <c r="G591" s="114">
        <f>G592</f>
        <v>0</v>
      </c>
      <c r="H591" s="130"/>
      <c r="I591" s="130"/>
    </row>
    <row r="592" spans="1:10" s="33" customFormat="1" ht="15" hidden="1" x14ac:dyDescent="0.25">
      <c r="A592" s="119" t="s">
        <v>439</v>
      </c>
      <c r="B592" s="113" t="s">
        <v>491</v>
      </c>
      <c r="C592" s="113" t="s">
        <v>425</v>
      </c>
      <c r="D592" s="113" t="s">
        <v>111</v>
      </c>
      <c r="E592" s="113" t="s">
        <v>442</v>
      </c>
      <c r="F592" s="113" t="s">
        <v>430</v>
      </c>
      <c r="G592" s="114">
        <f>G597</f>
        <v>0</v>
      </c>
      <c r="H592" s="130"/>
      <c r="I592" s="130"/>
    </row>
    <row r="593" spans="1:9" s="33" customFormat="1" ht="15" hidden="1" x14ac:dyDescent="0.25">
      <c r="A593" s="119" t="s">
        <v>443</v>
      </c>
      <c r="B593" s="113" t="s">
        <v>491</v>
      </c>
      <c r="C593" s="113" t="s">
        <v>121</v>
      </c>
      <c r="D593" s="113" t="s">
        <v>56</v>
      </c>
      <c r="E593" s="113" t="s">
        <v>57</v>
      </c>
      <c r="F593" s="113" t="s">
        <v>58</v>
      </c>
      <c r="G593" s="114">
        <f>G594</f>
        <v>0</v>
      </c>
      <c r="H593" s="139">
        <v>0</v>
      </c>
      <c r="I593" s="139">
        <v>0</v>
      </c>
    </row>
    <row r="594" spans="1:9" s="33" customFormat="1" ht="15" hidden="1" x14ac:dyDescent="0.25">
      <c r="A594" s="119" t="s">
        <v>444</v>
      </c>
      <c r="B594" s="113" t="s">
        <v>491</v>
      </c>
      <c r="C594" s="113" t="s">
        <v>121</v>
      </c>
      <c r="D594" s="113" t="s">
        <v>60</v>
      </c>
      <c r="E594" s="113" t="s">
        <v>57</v>
      </c>
      <c r="F594" s="113" t="s">
        <v>58</v>
      </c>
      <c r="G594" s="114">
        <f>G595</f>
        <v>0</v>
      </c>
      <c r="H594" s="139">
        <v>0</v>
      </c>
      <c r="I594" s="139">
        <v>0</v>
      </c>
    </row>
    <row r="595" spans="1:9" s="33" customFormat="1" ht="39" hidden="1" x14ac:dyDescent="0.25">
      <c r="A595" s="119" t="s">
        <v>389</v>
      </c>
      <c r="B595" s="113" t="s">
        <v>491</v>
      </c>
      <c r="C595" s="113" t="s">
        <v>121</v>
      </c>
      <c r="D595" s="113" t="s">
        <v>60</v>
      </c>
      <c r="E595" s="113" t="s">
        <v>362</v>
      </c>
      <c r="F595" s="113" t="s">
        <v>58</v>
      </c>
      <c r="G595" s="114">
        <f>G596</f>
        <v>0</v>
      </c>
      <c r="H595" s="139">
        <v>0</v>
      </c>
      <c r="I595" s="139">
        <v>0</v>
      </c>
    </row>
    <row r="596" spans="1:9" s="33" customFormat="1" ht="26.25" hidden="1" x14ac:dyDescent="0.25">
      <c r="A596" s="119" t="s">
        <v>678</v>
      </c>
      <c r="B596" s="113" t="s">
        <v>491</v>
      </c>
      <c r="C596" s="113" t="s">
        <v>121</v>
      </c>
      <c r="D596" s="113" t="s">
        <v>60</v>
      </c>
      <c r="E596" s="113" t="s">
        <v>679</v>
      </c>
      <c r="F596" s="113" t="s">
        <v>58</v>
      </c>
      <c r="G596" s="114">
        <f>G601+G604+G598</f>
        <v>0</v>
      </c>
      <c r="H596" s="139">
        <v>0</v>
      </c>
      <c r="I596" s="139">
        <v>0</v>
      </c>
    </row>
    <row r="597" spans="1:9" s="33" customFormat="1" ht="15.75" hidden="1" customHeight="1" x14ac:dyDescent="0.25">
      <c r="A597" s="119" t="s">
        <v>431</v>
      </c>
      <c r="B597" s="113" t="s">
        <v>491</v>
      </c>
      <c r="C597" s="113" t="s">
        <v>425</v>
      </c>
      <c r="D597" s="113" t="s">
        <v>111</v>
      </c>
      <c r="E597" s="113" t="s">
        <v>442</v>
      </c>
      <c r="F597" s="113" t="s">
        <v>432</v>
      </c>
      <c r="G597" s="114">
        <v>0</v>
      </c>
      <c r="H597" s="139"/>
      <c r="I597" s="139"/>
    </row>
    <row r="598" spans="1:9" s="33" customFormat="1" ht="41.25" hidden="1" customHeight="1" x14ac:dyDescent="0.25">
      <c r="A598" s="119" t="s">
        <v>680</v>
      </c>
      <c r="B598" s="113" t="s">
        <v>491</v>
      </c>
      <c r="C598" s="113" t="s">
        <v>121</v>
      </c>
      <c r="D598" s="113" t="s">
        <v>60</v>
      </c>
      <c r="E598" s="113" t="s">
        <v>681</v>
      </c>
      <c r="F598" s="113" t="s">
        <v>58</v>
      </c>
      <c r="G598" s="114">
        <f>G599</f>
        <v>0</v>
      </c>
      <c r="H598" s="139">
        <v>0</v>
      </c>
      <c r="I598" s="139">
        <v>0</v>
      </c>
    </row>
    <row r="599" spans="1:9" s="33" customFormat="1" ht="30" hidden="1" customHeight="1" x14ac:dyDescent="0.25">
      <c r="A599" s="119" t="s">
        <v>77</v>
      </c>
      <c r="B599" s="113" t="s">
        <v>491</v>
      </c>
      <c r="C599" s="113" t="s">
        <v>121</v>
      </c>
      <c r="D599" s="113" t="s">
        <v>60</v>
      </c>
      <c r="E599" s="113" t="s">
        <v>681</v>
      </c>
      <c r="F599" s="113" t="s">
        <v>78</v>
      </c>
      <c r="G599" s="114">
        <f>G600</f>
        <v>0</v>
      </c>
      <c r="H599" s="139">
        <v>0</v>
      </c>
      <c r="I599" s="139">
        <v>0</v>
      </c>
    </row>
    <row r="600" spans="1:9" s="33" customFormat="1" ht="30.75" hidden="1" customHeight="1" x14ac:dyDescent="0.25">
      <c r="A600" s="119" t="s">
        <v>79</v>
      </c>
      <c r="B600" s="113" t="s">
        <v>491</v>
      </c>
      <c r="C600" s="113" t="s">
        <v>121</v>
      </c>
      <c r="D600" s="113" t="s">
        <v>60</v>
      </c>
      <c r="E600" s="113" t="s">
        <v>681</v>
      </c>
      <c r="F600" s="113" t="s">
        <v>80</v>
      </c>
      <c r="G600" s="114"/>
      <c r="H600" s="139"/>
      <c r="I600" s="139"/>
    </row>
    <row r="601" spans="1:9" s="33" customFormat="1" ht="42" hidden="1" customHeight="1" x14ac:dyDescent="0.25">
      <c r="A601" s="119" t="s">
        <v>682</v>
      </c>
      <c r="B601" s="113" t="s">
        <v>491</v>
      </c>
      <c r="C601" s="113" t="s">
        <v>121</v>
      </c>
      <c r="D601" s="113" t="s">
        <v>60</v>
      </c>
      <c r="E601" s="113" t="s">
        <v>683</v>
      </c>
      <c r="F601" s="113" t="s">
        <v>58</v>
      </c>
      <c r="G601" s="114">
        <f>G602</f>
        <v>0</v>
      </c>
      <c r="H601" s="139">
        <v>0</v>
      </c>
      <c r="I601" s="139">
        <v>0</v>
      </c>
    </row>
    <row r="602" spans="1:9" s="33" customFormat="1" ht="30" hidden="1" customHeight="1" x14ac:dyDescent="0.25">
      <c r="A602" s="119" t="s">
        <v>77</v>
      </c>
      <c r="B602" s="113" t="s">
        <v>491</v>
      </c>
      <c r="C602" s="113" t="s">
        <v>121</v>
      </c>
      <c r="D602" s="113" t="s">
        <v>60</v>
      </c>
      <c r="E602" s="113" t="s">
        <v>683</v>
      </c>
      <c r="F602" s="113" t="s">
        <v>78</v>
      </c>
      <c r="G602" s="114">
        <f>G603</f>
        <v>0</v>
      </c>
      <c r="H602" s="139">
        <v>0</v>
      </c>
      <c r="I602" s="139">
        <v>0</v>
      </c>
    </row>
    <row r="603" spans="1:9" s="33" customFormat="1" ht="30" hidden="1" customHeight="1" x14ac:dyDescent="0.25">
      <c r="A603" s="119" t="s">
        <v>79</v>
      </c>
      <c r="B603" s="113" t="s">
        <v>491</v>
      </c>
      <c r="C603" s="113" t="s">
        <v>121</v>
      </c>
      <c r="D603" s="113" t="s">
        <v>60</v>
      </c>
      <c r="E603" s="113" t="s">
        <v>683</v>
      </c>
      <c r="F603" s="113" t="s">
        <v>80</v>
      </c>
      <c r="G603" s="114"/>
      <c r="H603" s="139"/>
      <c r="I603" s="139"/>
    </row>
    <row r="604" spans="1:9" s="33" customFormat="1" ht="69.75" hidden="1" customHeight="1" x14ac:dyDescent="0.25">
      <c r="A604" s="119" t="s">
        <v>684</v>
      </c>
      <c r="B604" s="113" t="s">
        <v>491</v>
      </c>
      <c r="C604" s="113" t="s">
        <v>121</v>
      </c>
      <c r="D604" s="113" t="s">
        <v>60</v>
      </c>
      <c r="E604" s="113" t="s">
        <v>685</v>
      </c>
      <c r="F604" s="113" t="s">
        <v>58</v>
      </c>
      <c r="G604" s="114">
        <f>G605</f>
        <v>0</v>
      </c>
      <c r="H604" s="139">
        <v>0</v>
      </c>
      <c r="I604" s="139">
        <v>0</v>
      </c>
    </row>
    <row r="605" spans="1:9" s="33" customFormat="1" ht="30" hidden="1" customHeight="1" x14ac:dyDescent="0.25">
      <c r="A605" s="119" t="s">
        <v>77</v>
      </c>
      <c r="B605" s="113" t="s">
        <v>491</v>
      </c>
      <c r="C605" s="113" t="s">
        <v>121</v>
      </c>
      <c r="D605" s="113" t="s">
        <v>60</v>
      </c>
      <c r="E605" s="113" t="s">
        <v>685</v>
      </c>
      <c r="F605" s="113" t="s">
        <v>78</v>
      </c>
      <c r="G605" s="114">
        <f>G606</f>
        <v>0</v>
      </c>
      <c r="H605" s="139">
        <v>0</v>
      </c>
      <c r="I605" s="139">
        <v>0</v>
      </c>
    </row>
    <row r="606" spans="1:9" s="33" customFormat="1" ht="30" hidden="1" customHeight="1" x14ac:dyDescent="0.25">
      <c r="A606" s="119" t="s">
        <v>79</v>
      </c>
      <c r="B606" s="113" t="s">
        <v>491</v>
      </c>
      <c r="C606" s="113" t="s">
        <v>121</v>
      </c>
      <c r="D606" s="113" t="s">
        <v>60</v>
      </c>
      <c r="E606" s="113" t="s">
        <v>685</v>
      </c>
      <c r="F606" s="113" t="s">
        <v>80</v>
      </c>
      <c r="G606" s="114"/>
      <c r="H606" s="139"/>
      <c r="I606" s="139"/>
    </row>
    <row r="607" spans="1:9" s="33" customFormat="1" ht="21" customHeight="1" x14ac:dyDescent="0.25">
      <c r="A607" s="119" t="s">
        <v>454</v>
      </c>
      <c r="B607" s="113" t="s">
        <v>491</v>
      </c>
      <c r="C607" s="113" t="s">
        <v>256</v>
      </c>
      <c r="D607" s="113" t="s">
        <v>56</v>
      </c>
      <c r="E607" s="113" t="s">
        <v>57</v>
      </c>
      <c r="F607" s="113" t="s">
        <v>58</v>
      </c>
      <c r="G607" s="114">
        <f>G608</f>
        <v>1510.3</v>
      </c>
      <c r="H607" s="114">
        <f>H608</f>
        <v>1380.9</v>
      </c>
      <c r="I607" s="114">
        <f>I608</f>
        <v>1260.7</v>
      </c>
    </row>
    <row r="608" spans="1:9" s="33" customFormat="1" ht="21" customHeight="1" x14ac:dyDescent="0.25">
      <c r="A608" s="119" t="s">
        <v>455</v>
      </c>
      <c r="B608" s="113" t="s">
        <v>491</v>
      </c>
      <c r="C608" s="113" t="s">
        <v>256</v>
      </c>
      <c r="D608" s="113" t="s">
        <v>60</v>
      </c>
      <c r="E608" s="113" t="s">
        <v>57</v>
      </c>
      <c r="F608" s="113" t="s">
        <v>58</v>
      </c>
      <c r="G608" s="114">
        <f>G609+G617</f>
        <v>1510.3</v>
      </c>
      <c r="H608" s="114">
        <f>H609+H617</f>
        <v>1380.9</v>
      </c>
      <c r="I608" s="114">
        <f>I609+I617</f>
        <v>1260.7</v>
      </c>
    </row>
    <row r="609" spans="1:9" s="33" customFormat="1" ht="99" customHeight="1" x14ac:dyDescent="0.25">
      <c r="A609" s="119" t="s">
        <v>723</v>
      </c>
      <c r="B609" s="113" t="s">
        <v>491</v>
      </c>
      <c r="C609" s="113" t="s">
        <v>256</v>
      </c>
      <c r="D609" s="113" t="s">
        <v>60</v>
      </c>
      <c r="E609" s="113" t="s">
        <v>459</v>
      </c>
      <c r="F609" s="113" t="s">
        <v>58</v>
      </c>
      <c r="G609" s="114">
        <f>G610</f>
        <v>1510.3</v>
      </c>
      <c r="H609" s="114">
        <f t="shared" ref="H609:I615" si="95">H610</f>
        <v>1380.9</v>
      </c>
      <c r="I609" s="114">
        <f t="shared" si="95"/>
        <v>1260.7</v>
      </c>
    </row>
    <row r="610" spans="1:9" s="33" customFormat="1" ht="54" customHeight="1" x14ac:dyDescent="0.25">
      <c r="A610" s="119" t="s">
        <v>460</v>
      </c>
      <c r="B610" s="113" t="s">
        <v>491</v>
      </c>
      <c r="C610" s="113" t="s">
        <v>256</v>
      </c>
      <c r="D610" s="113" t="s">
        <v>60</v>
      </c>
      <c r="E610" s="113" t="s">
        <v>461</v>
      </c>
      <c r="F610" s="113" t="s">
        <v>58</v>
      </c>
      <c r="G610" s="114">
        <f>G614+G659+G656+G662+G611</f>
        <v>1510.3</v>
      </c>
      <c r="H610" s="114">
        <f t="shared" ref="H610:I610" si="96">H614+H659</f>
        <v>1380.9</v>
      </c>
      <c r="I610" s="114">
        <f t="shared" si="96"/>
        <v>1260.7</v>
      </c>
    </row>
    <row r="611" spans="1:9" s="33" customFormat="1" ht="45" hidden="1" customHeight="1" x14ac:dyDescent="0.25">
      <c r="A611" s="119" t="s">
        <v>655</v>
      </c>
      <c r="B611" s="113" t="s">
        <v>491</v>
      </c>
      <c r="C611" s="113" t="s">
        <v>256</v>
      </c>
      <c r="D611" s="113" t="s">
        <v>60</v>
      </c>
      <c r="E611" s="113" t="s">
        <v>686</v>
      </c>
      <c r="F611" s="113" t="s">
        <v>58</v>
      </c>
      <c r="G611" s="114">
        <f>G612</f>
        <v>0</v>
      </c>
      <c r="H611" s="114">
        <v>0</v>
      </c>
      <c r="I611" s="114">
        <v>0</v>
      </c>
    </row>
    <row r="612" spans="1:9" s="33" customFormat="1" ht="35.25" hidden="1" customHeight="1" x14ac:dyDescent="0.25">
      <c r="A612" s="119" t="s">
        <v>345</v>
      </c>
      <c r="B612" s="113" t="s">
        <v>491</v>
      </c>
      <c r="C612" s="113" t="s">
        <v>256</v>
      </c>
      <c r="D612" s="113" t="s">
        <v>60</v>
      </c>
      <c r="E612" s="113" t="s">
        <v>686</v>
      </c>
      <c r="F612" s="113" t="s">
        <v>346</v>
      </c>
      <c r="G612" s="114">
        <f>G613</f>
        <v>0</v>
      </c>
      <c r="H612" s="114">
        <v>0</v>
      </c>
      <c r="I612" s="114">
        <v>0</v>
      </c>
    </row>
    <row r="613" spans="1:9" s="33" customFormat="1" ht="21" hidden="1" customHeight="1" x14ac:dyDescent="0.25">
      <c r="A613" s="119" t="s">
        <v>347</v>
      </c>
      <c r="B613" s="113" t="s">
        <v>491</v>
      </c>
      <c r="C613" s="113" t="s">
        <v>256</v>
      </c>
      <c r="D613" s="113" t="s">
        <v>60</v>
      </c>
      <c r="E613" s="113" t="s">
        <v>686</v>
      </c>
      <c r="F613" s="113" t="s">
        <v>348</v>
      </c>
      <c r="G613" s="114"/>
      <c r="H613" s="114"/>
      <c r="I613" s="114"/>
    </row>
    <row r="614" spans="1:9" s="33" customFormat="1" ht="47.25" customHeight="1" x14ac:dyDescent="0.25">
      <c r="A614" s="119" t="s">
        <v>352</v>
      </c>
      <c r="B614" s="113" t="s">
        <v>491</v>
      </c>
      <c r="C614" s="113" t="s">
        <v>256</v>
      </c>
      <c r="D614" s="113" t="s">
        <v>60</v>
      </c>
      <c r="E614" s="113" t="s">
        <v>462</v>
      </c>
      <c r="F614" s="113" t="s">
        <v>58</v>
      </c>
      <c r="G614" s="114">
        <f>G615</f>
        <v>1485.3999999999999</v>
      </c>
      <c r="H614" s="114">
        <f t="shared" si="95"/>
        <v>1380.9</v>
      </c>
      <c r="I614" s="114">
        <f t="shared" si="95"/>
        <v>1260.7</v>
      </c>
    </row>
    <row r="615" spans="1:9" s="33" customFormat="1" ht="28.5" customHeight="1" x14ac:dyDescent="0.25">
      <c r="A615" s="119" t="s">
        <v>345</v>
      </c>
      <c r="B615" s="113" t="s">
        <v>491</v>
      </c>
      <c r="C615" s="113" t="s">
        <v>256</v>
      </c>
      <c r="D615" s="113" t="s">
        <v>60</v>
      </c>
      <c r="E615" s="113" t="s">
        <v>462</v>
      </c>
      <c r="F615" s="113" t="s">
        <v>346</v>
      </c>
      <c r="G615" s="114">
        <f>G616</f>
        <v>1485.3999999999999</v>
      </c>
      <c r="H615" s="114">
        <f t="shared" si="95"/>
        <v>1380.9</v>
      </c>
      <c r="I615" s="114">
        <f t="shared" si="95"/>
        <v>1260.7</v>
      </c>
    </row>
    <row r="616" spans="1:9" s="33" customFormat="1" ht="19.5" customHeight="1" x14ac:dyDescent="0.25">
      <c r="A616" s="119" t="s">
        <v>347</v>
      </c>
      <c r="B616" s="113" t="s">
        <v>491</v>
      </c>
      <c r="C616" s="113" t="s">
        <v>256</v>
      </c>
      <c r="D616" s="113" t="s">
        <v>60</v>
      </c>
      <c r="E616" s="113" t="s">
        <v>462</v>
      </c>
      <c r="F616" s="113" t="s">
        <v>348</v>
      </c>
      <c r="G616" s="114">
        <f>1509.1-23.7</f>
        <v>1485.3999999999999</v>
      </c>
      <c r="H616" s="114">
        <v>1380.9</v>
      </c>
      <c r="I616" s="114">
        <v>1260.7</v>
      </c>
    </row>
    <row r="617" spans="1:9" s="33" customFormat="1" ht="31.5" hidden="1" customHeight="1" x14ac:dyDescent="0.25">
      <c r="A617" s="119" t="s">
        <v>340</v>
      </c>
      <c r="B617" s="113" t="s">
        <v>491</v>
      </c>
      <c r="C617" s="113" t="s">
        <v>256</v>
      </c>
      <c r="D617" s="113" t="s">
        <v>60</v>
      </c>
      <c r="E617" s="113" t="s">
        <v>341</v>
      </c>
      <c r="F617" s="113" t="s">
        <v>58</v>
      </c>
      <c r="G617" s="114">
        <f>G618</f>
        <v>0</v>
      </c>
      <c r="H617" s="130"/>
      <c r="I617" s="130"/>
    </row>
    <row r="618" spans="1:9" s="33" customFormat="1" ht="30.75" hidden="1" customHeight="1" x14ac:dyDescent="0.25">
      <c r="A618" s="119" t="s">
        <v>456</v>
      </c>
      <c r="B618" s="113" t="s">
        <v>491</v>
      </c>
      <c r="C618" s="113" t="s">
        <v>256</v>
      </c>
      <c r="D618" s="113" t="s">
        <v>60</v>
      </c>
      <c r="E618" s="113" t="s">
        <v>457</v>
      </c>
      <c r="F618" s="113" t="s">
        <v>58</v>
      </c>
      <c r="G618" s="114">
        <f>G619</f>
        <v>0</v>
      </c>
      <c r="H618" s="130"/>
      <c r="I618" s="130"/>
    </row>
    <row r="619" spans="1:9" s="33" customFormat="1" ht="15" hidden="1" x14ac:dyDescent="0.25">
      <c r="A619" s="119" t="s">
        <v>136</v>
      </c>
      <c r="B619" s="113" t="s">
        <v>491</v>
      </c>
      <c r="C619" s="113" t="s">
        <v>256</v>
      </c>
      <c r="D619" s="113" t="s">
        <v>60</v>
      </c>
      <c r="E619" s="113" t="s">
        <v>458</v>
      </c>
      <c r="F619" s="113" t="s">
        <v>58</v>
      </c>
      <c r="G619" s="114">
        <f>G621</f>
        <v>0</v>
      </c>
      <c r="H619" s="130"/>
      <c r="I619" s="130"/>
    </row>
    <row r="620" spans="1:9" s="33" customFormat="1" ht="24.75" hidden="1" customHeight="1" x14ac:dyDescent="0.25">
      <c r="A620" s="119" t="s">
        <v>345</v>
      </c>
      <c r="B620" s="113" t="s">
        <v>491</v>
      </c>
      <c r="C620" s="113" t="s">
        <v>256</v>
      </c>
      <c r="D620" s="113" t="s">
        <v>60</v>
      </c>
      <c r="E620" s="113" t="s">
        <v>500</v>
      </c>
      <c r="F620" s="113" t="s">
        <v>346</v>
      </c>
      <c r="G620" s="114">
        <f>G621</f>
        <v>0</v>
      </c>
      <c r="H620" s="130"/>
      <c r="I620" s="130"/>
    </row>
    <row r="621" spans="1:9" s="33" customFormat="1" ht="21.75" hidden="1" customHeight="1" x14ac:dyDescent="0.25">
      <c r="A621" s="119" t="s">
        <v>347</v>
      </c>
      <c r="B621" s="113" t="s">
        <v>491</v>
      </c>
      <c r="C621" s="113" t="s">
        <v>256</v>
      </c>
      <c r="D621" s="113" t="s">
        <v>60</v>
      </c>
      <c r="E621" s="113" t="s">
        <v>458</v>
      </c>
      <c r="F621" s="113" t="s">
        <v>348</v>
      </c>
      <c r="G621" s="114">
        <f>6-6</f>
        <v>0</v>
      </c>
      <c r="H621" s="130"/>
      <c r="I621" s="130"/>
    </row>
    <row r="622" spans="1:9" s="33" customFormat="1" ht="30.75" hidden="1" customHeight="1" x14ac:dyDescent="0.25">
      <c r="A622" s="128" t="s">
        <v>463</v>
      </c>
      <c r="B622" s="113" t="s">
        <v>491</v>
      </c>
      <c r="C622" s="113" t="s">
        <v>256</v>
      </c>
      <c r="D622" s="113" t="s">
        <v>60</v>
      </c>
      <c r="E622" s="113" t="s">
        <v>464</v>
      </c>
      <c r="F622" s="113" t="s">
        <v>58</v>
      </c>
      <c r="G622" s="114">
        <f>G623</f>
        <v>0</v>
      </c>
      <c r="H622" s="130"/>
      <c r="I622" s="130"/>
    </row>
    <row r="623" spans="1:9" s="33" customFormat="1" ht="26.25" hidden="1" x14ac:dyDescent="0.25">
      <c r="A623" s="119" t="s">
        <v>465</v>
      </c>
      <c r="B623" s="113" t="s">
        <v>491</v>
      </c>
      <c r="C623" s="113" t="s">
        <v>256</v>
      </c>
      <c r="D623" s="113" t="s">
        <v>60</v>
      </c>
      <c r="E623" s="113" t="s">
        <v>464</v>
      </c>
      <c r="F623" s="113" t="s">
        <v>78</v>
      </c>
      <c r="G623" s="114">
        <f>G624</f>
        <v>0</v>
      </c>
      <c r="H623" s="130"/>
      <c r="I623" s="130"/>
    </row>
    <row r="624" spans="1:9" s="33" customFormat="1" ht="26.25" hidden="1" x14ac:dyDescent="0.25">
      <c r="A624" s="119" t="s">
        <v>210</v>
      </c>
      <c r="B624" s="113" t="s">
        <v>491</v>
      </c>
      <c r="C624" s="113" t="s">
        <v>256</v>
      </c>
      <c r="D624" s="113" t="s">
        <v>60</v>
      </c>
      <c r="E624" s="113" t="s">
        <v>464</v>
      </c>
      <c r="F624" s="113" t="s">
        <v>80</v>
      </c>
      <c r="G624" s="114">
        <v>0</v>
      </c>
      <c r="H624" s="130"/>
      <c r="I624" s="130"/>
    </row>
    <row r="625" spans="1:9" s="35" customFormat="1" ht="12" hidden="1" customHeight="1" x14ac:dyDescent="0.25">
      <c r="A625" s="119" t="s">
        <v>501</v>
      </c>
      <c r="B625" s="113" t="s">
        <v>491</v>
      </c>
      <c r="C625" s="113" t="s">
        <v>56</v>
      </c>
      <c r="D625" s="113" t="s">
        <v>56</v>
      </c>
      <c r="E625" s="113" t="s">
        <v>57</v>
      </c>
      <c r="F625" s="113" t="s">
        <v>58</v>
      </c>
      <c r="G625" s="114">
        <f>G626</f>
        <v>6649</v>
      </c>
      <c r="H625" s="130"/>
      <c r="I625" s="130"/>
    </row>
    <row r="626" spans="1:9" s="33" customFormat="1" ht="15" hidden="1" x14ac:dyDescent="0.25">
      <c r="A626" s="119" t="s">
        <v>54</v>
      </c>
      <c r="B626" s="113" t="s">
        <v>491</v>
      </c>
      <c r="C626" s="113" t="s">
        <v>55</v>
      </c>
      <c r="D626" s="113" t="s">
        <v>56</v>
      </c>
      <c r="E626" s="113" t="s">
        <v>57</v>
      </c>
      <c r="F626" s="113" t="s">
        <v>58</v>
      </c>
      <c r="G626" s="114">
        <f>G627</f>
        <v>6649</v>
      </c>
      <c r="H626" s="130"/>
      <c r="I626" s="130"/>
    </row>
    <row r="627" spans="1:9" s="33" customFormat="1" ht="15" hidden="1" x14ac:dyDescent="0.25">
      <c r="A627" s="119" t="s">
        <v>130</v>
      </c>
      <c r="B627" s="113" t="s">
        <v>491</v>
      </c>
      <c r="C627" s="113" t="s">
        <v>55</v>
      </c>
      <c r="D627" s="113" t="s">
        <v>131</v>
      </c>
      <c r="E627" s="113" t="s">
        <v>57</v>
      </c>
      <c r="F627" s="113" t="s">
        <v>58</v>
      </c>
      <c r="G627" s="114">
        <f>G628+G637+G650</f>
        <v>6649</v>
      </c>
      <c r="H627" s="130"/>
      <c r="I627" s="130"/>
    </row>
    <row r="628" spans="1:9" s="33" customFormat="1" ht="26.25" hidden="1" x14ac:dyDescent="0.25">
      <c r="A628" s="119" t="s">
        <v>502</v>
      </c>
      <c r="B628" s="113" t="s">
        <v>491</v>
      </c>
      <c r="C628" s="113" t="s">
        <v>55</v>
      </c>
      <c r="D628" s="113" t="s">
        <v>131</v>
      </c>
      <c r="E628" s="113" t="s">
        <v>189</v>
      </c>
      <c r="F628" s="113" t="s">
        <v>58</v>
      </c>
      <c r="G628" s="114">
        <f>G629+G632</f>
        <v>5936.4</v>
      </c>
      <c r="H628" s="130"/>
      <c r="I628" s="130"/>
    </row>
    <row r="629" spans="1:9" s="33" customFormat="1" ht="43.5" hidden="1" customHeight="1" x14ac:dyDescent="0.25">
      <c r="A629" s="119" t="s">
        <v>190</v>
      </c>
      <c r="B629" s="113" t="s">
        <v>491</v>
      </c>
      <c r="C629" s="113" t="s">
        <v>55</v>
      </c>
      <c r="D629" s="113" t="s">
        <v>131</v>
      </c>
      <c r="E629" s="113" t="s">
        <v>191</v>
      </c>
      <c r="F629" s="113" t="s">
        <v>58</v>
      </c>
      <c r="G629" s="114">
        <f>G630</f>
        <v>548.4</v>
      </c>
      <c r="H629" s="130"/>
      <c r="I629" s="130"/>
    </row>
    <row r="630" spans="1:9" s="33" customFormat="1" ht="17.25" hidden="1" customHeight="1" x14ac:dyDescent="0.25">
      <c r="A630" s="119" t="s">
        <v>81</v>
      </c>
      <c r="B630" s="113" t="s">
        <v>491</v>
      </c>
      <c r="C630" s="113" t="s">
        <v>55</v>
      </c>
      <c r="D630" s="113" t="s">
        <v>131</v>
      </c>
      <c r="E630" s="113" t="s">
        <v>191</v>
      </c>
      <c r="F630" s="113" t="s">
        <v>82</v>
      </c>
      <c r="G630" s="114">
        <f>G631</f>
        <v>548.4</v>
      </c>
      <c r="H630" s="130"/>
      <c r="I630" s="130"/>
    </row>
    <row r="631" spans="1:9" s="33" customFormat="1" ht="15" hidden="1" x14ac:dyDescent="0.25">
      <c r="A631" s="119" t="s">
        <v>83</v>
      </c>
      <c r="B631" s="113" t="s">
        <v>491</v>
      </c>
      <c r="C631" s="113" t="s">
        <v>55</v>
      </c>
      <c r="D631" s="113" t="s">
        <v>131</v>
      </c>
      <c r="E631" s="113" t="s">
        <v>191</v>
      </c>
      <c r="F631" s="113" t="s">
        <v>84</v>
      </c>
      <c r="G631" s="114">
        <v>548.4</v>
      </c>
      <c r="H631" s="130"/>
      <c r="I631" s="130"/>
    </row>
    <row r="632" spans="1:9" s="33" customFormat="1" ht="26.25" hidden="1" customHeight="1" x14ac:dyDescent="0.25">
      <c r="A632" s="119" t="s">
        <v>192</v>
      </c>
      <c r="B632" s="113" t="s">
        <v>491</v>
      </c>
      <c r="C632" s="113" t="s">
        <v>55</v>
      </c>
      <c r="D632" s="113" t="s">
        <v>131</v>
      </c>
      <c r="E632" s="113" t="s">
        <v>193</v>
      </c>
      <c r="F632" s="113" t="s">
        <v>58</v>
      </c>
      <c r="G632" s="114">
        <f>G633+G635</f>
        <v>5388</v>
      </c>
      <c r="H632" s="130"/>
      <c r="I632" s="130"/>
    </row>
    <row r="633" spans="1:9" s="33" customFormat="1" ht="64.5" hidden="1" x14ac:dyDescent="0.25">
      <c r="A633" s="119" t="s">
        <v>67</v>
      </c>
      <c r="B633" s="113" t="s">
        <v>491</v>
      </c>
      <c r="C633" s="113" t="s">
        <v>55</v>
      </c>
      <c r="D633" s="113" t="s">
        <v>131</v>
      </c>
      <c r="E633" s="113" t="s">
        <v>193</v>
      </c>
      <c r="F633" s="113" t="s">
        <v>68</v>
      </c>
      <c r="G633" s="114">
        <f>G634</f>
        <v>2959.1</v>
      </c>
      <c r="H633" s="130"/>
      <c r="I633" s="130"/>
    </row>
    <row r="634" spans="1:9" s="33" customFormat="1" ht="15" hidden="1" x14ac:dyDescent="0.25">
      <c r="A634" s="119" t="s">
        <v>194</v>
      </c>
      <c r="B634" s="113" t="s">
        <v>491</v>
      </c>
      <c r="C634" s="113" t="s">
        <v>55</v>
      </c>
      <c r="D634" s="113" t="s">
        <v>131</v>
      </c>
      <c r="E634" s="113" t="s">
        <v>193</v>
      </c>
      <c r="F634" s="113" t="s">
        <v>195</v>
      </c>
      <c r="G634" s="114">
        <v>2959.1</v>
      </c>
      <c r="H634" s="130"/>
      <c r="I634" s="130"/>
    </row>
    <row r="635" spans="1:9" s="33" customFormat="1" ht="26.25" hidden="1" x14ac:dyDescent="0.25">
      <c r="A635" s="119" t="s">
        <v>77</v>
      </c>
      <c r="B635" s="113" t="s">
        <v>491</v>
      </c>
      <c r="C635" s="113" t="s">
        <v>55</v>
      </c>
      <c r="D635" s="113" t="s">
        <v>131</v>
      </c>
      <c r="E635" s="113" t="s">
        <v>193</v>
      </c>
      <c r="F635" s="113" t="s">
        <v>78</v>
      </c>
      <c r="G635" s="114">
        <f>G636</f>
        <v>2428.9</v>
      </c>
      <c r="H635" s="130"/>
      <c r="I635" s="130"/>
    </row>
    <row r="636" spans="1:9" s="33" customFormat="1" ht="26.25" hidden="1" x14ac:dyDescent="0.25">
      <c r="A636" s="119" t="s">
        <v>79</v>
      </c>
      <c r="B636" s="113" t="s">
        <v>491</v>
      </c>
      <c r="C636" s="113" t="s">
        <v>55</v>
      </c>
      <c r="D636" s="113" t="s">
        <v>131</v>
      </c>
      <c r="E636" s="113" t="s">
        <v>193</v>
      </c>
      <c r="F636" s="113" t="s">
        <v>80</v>
      </c>
      <c r="G636" s="114">
        <v>2428.9</v>
      </c>
      <c r="H636" s="130"/>
      <c r="I636" s="130"/>
    </row>
    <row r="637" spans="1:9" s="33" customFormat="1" ht="26.25" hidden="1" customHeight="1" x14ac:dyDescent="0.25">
      <c r="A637" s="128" t="s">
        <v>486</v>
      </c>
      <c r="B637" s="113" t="s">
        <v>491</v>
      </c>
      <c r="C637" s="113" t="s">
        <v>55</v>
      </c>
      <c r="D637" s="113" t="s">
        <v>131</v>
      </c>
      <c r="E637" s="113" t="s">
        <v>138</v>
      </c>
      <c r="F637" s="113" t="s">
        <v>58</v>
      </c>
      <c r="G637" s="114">
        <f>G638+G642+G646</f>
        <v>625</v>
      </c>
      <c r="H637" s="130"/>
      <c r="I637" s="130"/>
    </row>
    <row r="638" spans="1:9" s="33" customFormat="1" ht="69" hidden="1" customHeight="1" x14ac:dyDescent="0.25">
      <c r="A638" s="128" t="s">
        <v>145</v>
      </c>
      <c r="B638" s="113" t="s">
        <v>491</v>
      </c>
      <c r="C638" s="113" t="s">
        <v>55</v>
      </c>
      <c r="D638" s="113" t="s">
        <v>131</v>
      </c>
      <c r="E638" s="113" t="s">
        <v>146</v>
      </c>
      <c r="F638" s="113" t="s">
        <v>58</v>
      </c>
      <c r="G638" s="114">
        <f>G639</f>
        <v>7</v>
      </c>
      <c r="H638" s="130"/>
      <c r="I638" s="130"/>
    </row>
    <row r="639" spans="1:9" s="33" customFormat="1" ht="18.75" hidden="1" customHeight="1" x14ac:dyDescent="0.25">
      <c r="A639" s="128" t="s">
        <v>136</v>
      </c>
      <c r="B639" s="113" t="s">
        <v>491</v>
      </c>
      <c r="C639" s="113" t="s">
        <v>55</v>
      </c>
      <c r="D639" s="113" t="s">
        <v>131</v>
      </c>
      <c r="E639" s="113" t="s">
        <v>147</v>
      </c>
      <c r="F639" s="113" t="s">
        <v>58</v>
      </c>
      <c r="G639" s="114">
        <f>G640</f>
        <v>7</v>
      </c>
      <c r="H639" s="130"/>
      <c r="I639" s="130"/>
    </row>
    <row r="640" spans="1:9" s="33" customFormat="1" ht="26.25" hidden="1" customHeight="1" x14ac:dyDescent="0.25">
      <c r="A640" s="119" t="s">
        <v>77</v>
      </c>
      <c r="B640" s="113" t="s">
        <v>491</v>
      </c>
      <c r="C640" s="113" t="s">
        <v>55</v>
      </c>
      <c r="D640" s="113" t="s">
        <v>131</v>
      </c>
      <c r="E640" s="113" t="s">
        <v>147</v>
      </c>
      <c r="F640" s="113" t="s">
        <v>78</v>
      </c>
      <c r="G640" s="114">
        <f>G641</f>
        <v>7</v>
      </c>
      <c r="H640" s="130"/>
      <c r="I640" s="130"/>
    </row>
    <row r="641" spans="1:9" s="33" customFormat="1" ht="26.25" hidden="1" customHeight="1" x14ac:dyDescent="0.25">
      <c r="A641" s="119" t="s">
        <v>79</v>
      </c>
      <c r="B641" s="113" t="s">
        <v>491</v>
      </c>
      <c r="C641" s="113" t="s">
        <v>55</v>
      </c>
      <c r="D641" s="113" t="s">
        <v>131</v>
      </c>
      <c r="E641" s="113" t="s">
        <v>147</v>
      </c>
      <c r="F641" s="113" t="s">
        <v>80</v>
      </c>
      <c r="G641" s="114">
        <f>5+2</f>
        <v>7</v>
      </c>
      <c r="H641" s="130"/>
      <c r="I641" s="130"/>
    </row>
    <row r="642" spans="1:9" s="33" customFormat="1" ht="26.25" hidden="1" customHeight="1" x14ac:dyDescent="0.25">
      <c r="A642" s="119" t="s">
        <v>148</v>
      </c>
      <c r="B642" s="113" t="s">
        <v>491</v>
      </c>
      <c r="C642" s="113" t="s">
        <v>55</v>
      </c>
      <c r="D642" s="113" t="s">
        <v>131</v>
      </c>
      <c r="E642" s="113" t="s">
        <v>149</v>
      </c>
      <c r="F642" s="113" t="s">
        <v>58</v>
      </c>
      <c r="G642" s="114">
        <f>G643</f>
        <v>28</v>
      </c>
      <c r="H642" s="130"/>
      <c r="I642" s="130"/>
    </row>
    <row r="643" spans="1:9" s="33" customFormat="1" ht="20.25" hidden="1" customHeight="1" x14ac:dyDescent="0.25">
      <c r="A643" s="128" t="s">
        <v>136</v>
      </c>
      <c r="B643" s="113" t="s">
        <v>491</v>
      </c>
      <c r="C643" s="113" t="s">
        <v>55</v>
      </c>
      <c r="D643" s="113" t="s">
        <v>131</v>
      </c>
      <c r="E643" s="113" t="s">
        <v>150</v>
      </c>
      <c r="F643" s="113" t="s">
        <v>58</v>
      </c>
      <c r="G643" s="114">
        <f>G644</f>
        <v>28</v>
      </c>
      <c r="H643" s="130"/>
      <c r="I643" s="130"/>
    </row>
    <row r="644" spans="1:9" s="33" customFormat="1" ht="26.25" hidden="1" customHeight="1" x14ac:dyDescent="0.25">
      <c r="A644" s="119" t="s">
        <v>77</v>
      </c>
      <c r="B644" s="113" t="s">
        <v>491</v>
      </c>
      <c r="C644" s="113" t="s">
        <v>55</v>
      </c>
      <c r="D644" s="113" t="s">
        <v>131</v>
      </c>
      <c r="E644" s="113" t="s">
        <v>150</v>
      </c>
      <c r="F644" s="113" t="s">
        <v>78</v>
      </c>
      <c r="G644" s="114">
        <f>G645</f>
        <v>28</v>
      </c>
      <c r="H644" s="130"/>
      <c r="I644" s="130"/>
    </row>
    <row r="645" spans="1:9" s="33" customFormat="1" ht="26.25" hidden="1" x14ac:dyDescent="0.25">
      <c r="A645" s="119" t="s">
        <v>79</v>
      </c>
      <c r="B645" s="113" t="s">
        <v>491</v>
      </c>
      <c r="C645" s="113" t="s">
        <v>55</v>
      </c>
      <c r="D645" s="113" t="s">
        <v>131</v>
      </c>
      <c r="E645" s="113" t="s">
        <v>150</v>
      </c>
      <c r="F645" s="113" t="s">
        <v>80</v>
      </c>
      <c r="G645" s="114">
        <v>28</v>
      </c>
      <c r="H645" s="130"/>
      <c r="I645" s="130"/>
    </row>
    <row r="646" spans="1:9" s="33" customFormat="1" ht="42.75" hidden="1" customHeight="1" x14ac:dyDescent="0.25">
      <c r="A646" s="119" t="s">
        <v>151</v>
      </c>
      <c r="B646" s="113" t="s">
        <v>491</v>
      </c>
      <c r="C646" s="113" t="s">
        <v>55</v>
      </c>
      <c r="D646" s="113" t="s">
        <v>131</v>
      </c>
      <c r="E646" s="113" t="s">
        <v>152</v>
      </c>
      <c r="F646" s="113" t="s">
        <v>58</v>
      </c>
      <c r="G646" s="114">
        <f>G647</f>
        <v>590</v>
      </c>
      <c r="H646" s="130"/>
      <c r="I646" s="130"/>
    </row>
    <row r="647" spans="1:9" s="33" customFormat="1" ht="20.25" hidden="1" customHeight="1" x14ac:dyDescent="0.25">
      <c r="A647" s="128" t="s">
        <v>136</v>
      </c>
      <c r="B647" s="113" t="s">
        <v>491</v>
      </c>
      <c r="C647" s="113" t="s">
        <v>55</v>
      </c>
      <c r="D647" s="113" t="s">
        <v>131</v>
      </c>
      <c r="E647" s="113" t="s">
        <v>153</v>
      </c>
      <c r="F647" s="113" t="s">
        <v>58</v>
      </c>
      <c r="G647" s="114">
        <f>G648</f>
        <v>590</v>
      </c>
      <c r="H647" s="130"/>
      <c r="I647" s="130"/>
    </row>
    <row r="648" spans="1:9" s="33" customFormat="1" ht="25.5" hidden="1" customHeight="1" x14ac:dyDescent="0.25">
      <c r="A648" s="119" t="s">
        <v>77</v>
      </c>
      <c r="B648" s="113" t="s">
        <v>491</v>
      </c>
      <c r="C648" s="113" t="s">
        <v>55</v>
      </c>
      <c r="D648" s="113" t="s">
        <v>131</v>
      </c>
      <c r="E648" s="113" t="s">
        <v>153</v>
      </c>
      <c r="F648" s="113" t="s">
        <v>78</v>
      </c>
      <c r="G648" s="114">
        <f>G649</f>
        <v>590</v>
      </c>
      <c r="H648" s="130"/>
      <c r="I648" s="130"/>
    </row>
    <row r="649" spans="1:9" s="33" customFormat="1" ht="32.25" hidden="1" customHeight="1" x14ac:dyDescent="0.25">
      <c r="A649" s="119" t="s">
        <v>79</v>
      </c>
      <c r="B649" s="113" t="s">
        <v>491</v>
      </c>
      <c r="C649" s="113" t="s">
        <v>55</v>
      </c>
      <c r="D649" s="113" t="s">
        <v>131</v>
      </c>
      <c r="E649" s="113" t="s">
        <v>153</v>
      </c>
      <c r="F649" s="113" t="s">
        <v>80</v>
      </c>
      <c r="G649" s="114">
        <v>590</v>
      </c>
      <c r="H649" s="130"/>
      <c r="I649" s="130"/>
    </row>
    <row r="650" spans="1:9" s="33" customFormat="1" ht="45" hidden="1" customHeight="1" x14ac:dyDescent="0.25">
      <c r="A650" s="119" t="s">
        <v>159</v>
      </c>
      <c r="B650" s="113" t="s">
        <v>491</v>
      </c>
      <c r="C650" s="113" t="s">
        <v>55</v>
      </c>
      <c r="D650" s="113" t="s">
        <v>131</v>
      </c>
      <c r="E650" s="113" t="s">
        <v>160</v>
      </c>
      <c r="F650" s="113" t="s">
        <v>58</v>
      </c>
      <c r="G650" s="114">
        <f>G651</f>
        <v>87.6</v>
      </c>
      <c r="H650" s="130"/>
      <c r="I650" s="130"/>
    </row>
    <row r="651" spans="1:9" s="33" customFormat="1" ht="42" hidden="1" customHeight="1" x14ac:dyDescent="0.25">
      <c r="A651" s="119" t="s">
        <v>161</v>
      </c>
      <c r="B651" s="113" t="s">
        <v>491</v>
      </c>
      <c r="C651" s="113" t="s">
        <v>55</v>
      </c>
      <c r="D651" s="113" t="s">
        <v>131</v>
      </c>
      <c r="E651" s="113" t="s">
        <v>162</v>
      </c>
      <c r="F651" s="113" t="s">
        <v>58</v>
      </c>
      <c r="G651" s="114">
        <f>G652</f>
        <v>87.6</v>
      </c>
      <c r="H651" s="130"/>
      <c r="I651" s="130"/>
    </row>
    <row r="652" spans="1:9" s="33" customFormat="1" ht="43.5" hidden="1" customHeight="1" x14ac:dyDescent="0.25">
      <c r="A652" s="119" t="s">
        <v>163</v>
      </c>
      <c r="B652" s="113" t="s">
        <v>491</v>
      </c>
      <c r="C652" s="113" t="s">
        <v>55</v>
      </c>
      <c r="D652" s="113" t="s">
        <v>131</v>
      </c>
      <c r="E652" s="113" t="s">
        <v>164</v>
      </c>
      <c r="F652" s="113" t="s">
        <v>58</v>
      </c>
      <c r="G652" s="114">
        <f>G653</f>
        <v>87.6</v>
      </c>
      <c r="H652" s="130"/>
      <c r="I652" s="130"/>
    </row>
    <row r="653" spans="1:9" s="33" customFormat="1" ht="18.75" hidden="1" customHeight="1" x14ac:dyDescent="0.25">
      <c r="A653" s="119" t="s">
        <v>136</v>
      </c>
      <c r="B653" s="113" t="s">
        <v>491</v>
      </c>
      <c r="C653" s="113" t="s">
        <v>55</v>
      </c>
      <c r="D653" s="113" t="s">
        <v>131</v>
      </c>
      <c r="E653" s="113" t="s">
        <v>165</v>
      </c>
      <c r="F653" s="113" t="s">
        <v>58</v>
      </c>
      <c r="G653" s="114">
        <f>G654</f>
        <v>87.6</v>
      </c>
      <c r="H653" s="130"/>
      <c r="I653" s="130"/>
    </row>
    <row r="654" spans="1:9" s="33" customFormat="1" ht="32.25" hidden="1" customHeight="1" x14ac:dyDescent="0.25">
      <c r="A654" s="119" t="s">
        <v>77</v>
      </c>
      <c r="B654" s="113" t="s">
        <v>491</v>
      </c>
      <c r="C654" s="113" t="s">
        <v>55</v>
      </c>
      <c r="D654" s="113" t="s">
        <v>131</v>
      </c>
      <c r="E654" s="113" t="s">
        <v>165</v>
      </c>
      <c r="F654" s="113" t="s">
        <v>78</v>
      </c>
      <c r="G654" s="114">
        <f>G655</f>
        <v>87.6</v>
      </c>
      <c r="H654" s="130"/>
      <c r="I654" s="130"/>
    </row>
    <row r="655" spans="1:9" s="33" customFormat="1" ht="32.25" hidden="1" customHeight="1" x14ac:dyDescent="0.25">
      <c r="A655" s="119" t="s">
        <v>79</v>
      </c>
      <c r="B655" s="113" t="s">
        <v>491</v>
      </c>
      <c r="C655" s="113" t="s">
        <v>55</v>
      </c>
      <c r="D655" s="113" t="s">
        <v>131</v>
      </c>
      <c r="E655" s="113" t="s">
        <v>165</v>
      </c>
      <c r="F655" s="113" t="s">
        <v>80</v>
      </c>
      <c r="G655" s="114">
        <v>87.6</v>
      </c>
      <c r="H655" s="130"/>
      <c r="I655" s="130"/>
    </row>
    <row r="656" spans="1:9" s="33" customFormat="1" ht="44.25" customHeight="1" x14ac:dyDescent="0.25">
      <c r="A656" s="119" t="s">
        <v>660</v>
      </c>
      <c r="B656" s="113" t="s">
        <v>491</v>
      </c>
      <c r="C656" s="113" t="s">
        <v>256</v>
      </c>
      <c r="D656" s="113" t="s">
        <v>60</v>
      </c>
      <c r="E656" s="113" t="s">
        <v>687</v>
      </c>
      <c r="F656" s="113" t="s">
        <v>58</v>
      </c>
      <c r="G656" s="114">
        <f>G657</f>
        <v>1.2</v>
      </c>
      <c r="H656" s="114">
        <f t="shared" ref="H656:I657" si="97">H657</f>
        <v>0</v>
      </c>
      <c r="I656" s="114">
        <f t="shared" si="97"/>
        <v>0</v>
      </c>
    </row>
    <row r="657" spans="1:9" s="33" customFormat="1" ht="32.25" customHeight="1" x14ac:dyDescent="0.25">
      <c r="A657" s="119" t="s">
        <v>345</v>
      </c>
      <c r="B657" s="113" t="s">
        <v>491</v>
      </c>
      <c r="C657" s="113" t="s">
        <v>256</v>
      </c>
      <c r="D657" s="113" t="s">
        <v>60</v>
      </c>
      <c r="E657" s="113" t="s">
        <v>687</v>
      </c>
      <c r="F657" s="113" t="s">
        <v>346</v>
      </c>
      <c r="G657" s="114">
        <f>G658</f>
        <v>1.2</v>
      </c>
      <c r="H657" s="114">
        <f t="shared" si="97"/>
        <v>0</v>
      </c>
      <c r="I657" s="114">
        <f t="shared" si="97"/>
        <v>0</v>
      </c>
    </row>
    <row r="658" spans="1:9" s="33" customFormat="1" ht="32.25" customHeight="1" x14ac:dyDescent="0.25">
      <c r="A658" s="119" t="s">
        <v>347</v>
      </c>
      <c r="B658" s="113" t="s">
        <v>491</v>
      </c>
      <c r="C658" s="113" t="s">
        <v>256</v>
      </c>
      <c r="D658" s="113" t="s">
        <v>60</v>
      </c>
      <c r="E658" s="113" t="s">
        <v>687</v>
      </c>
      <c r="F658" s="113" t="s">
        <v>348</v>
      </c>
      <c r="G658" s="114">
        <v>1.2</v>
      </c>
      <c r="H658" s="114"/>
      <c r="I658" s="114"/>
    </row>
    <row r="659" spans="1:9" s="33" customFormat="1" ht="32.25" customHeight="1" x14ac:dyDescent="0.25">
      <c r="A659" s="119" t="s">
        <v>657</v>
      </c>
      <c r="B659" s="113" t="s">
        <v>491</v>
      </c>
      <c r="C659" s="113" t="s">
        <v>256</v>
      </c>
      <c r="D659" s="113" t="s">
        <v>60</v>
      </c>
      <c r="E659" s="113" t="s">
        <v>688</v>
      </c>
      <c r="F659" s="113" t="s">
        <v>58</v>
      </c>
      <c r="G659" s="114">
        <f>G660</f>
        <v>23.7</v>
      </c>
      <c r="H659" s="114">
        <f t="shared" ref="H659:I660" si="98">H660</f>
        <v>0</v>
      </c>
      <c r="I659" s="114">
        <f t="shared" si="98"/>
        <v>0</v>
      </c>
    </row>
    <row r="660" spans="1:9" s="33" customFormat="1" ht="32.25" customHeight="1" x14ac:dyDescent="0.25">
      <c r="A660" s="119" t="s">
        <v>345</v>
      </c>
      <c r="B660" s="113" t="s">
        <v>491</v>
      </c>
      <c r="C660" s="113" t="s">
        <v>256</v>
      </c>
      <c r="D660" s="113" t="s">
        <v>60</v>
      </c>
      <c r="E660" s="113" t="s">
        <v>688</v>
      </c>
      <c r="F660" s="113" t="s">
        <v>346</v>
      </c>
      <c r="G660" s="114">
        <f>G661</f>
        <v>23.7</v>
      </c>
      <c r="H660" s="114">
        <f t="shared" si="98"/>
        <v>0</v>
      </c>
      <c r="I660" s="114">
        <f t="shared" si="98"/>
        <v>0</v>
      </c>
    </row>
    <row r="661" spans="1:9" s="33" customFormat="1" ht="32.25" customHeight="1" x14ac:dyDescent="0.25">
      <c r="A661" s="119" t="s">
        <v>347</v>
      </c>
      <c r="B661" s="113" t="s">
        <v>491</v>
      </c>
      <c r="C661" s="113" t="s">
        <v>256</v>
      </c>
      <c r="D661" s="113" t="s">
        <v>60</v>
      </c>
      <c r="E661" s="113" t="s">
        <v>688</v>
      </c>
      <c r="F661" s="113" t="s">
        <v>348</v>
      </c>
      <c r="G661" s="114">
        <v>23.7</v>
      </c>
      <c r="H661" s="139"/>
      <c r="I661" s="139"/>
    </row>
    <row r="662" spans="1:9" s="33" customFormat="1" ht="32.25" hidden="1" customHeight="1" x14ac:dyDescent="0.25">
      <c r="A662" s="119" t="s">
        <v>689</v>
      </c>
      <c r="B662" s="113" t="s">
        <v>491</v>
      </c>
      <c r="C662" s="113" t="s">
        <v>256</v>
      </c>
      <c r="D662" s="113" t="s">
        <v>60</v>
      </c>
      <c r="E662" s="113" t="s">
        <v>690</v>
      </c>
      <c r="F662" s="113" t="s">
        <v>58</v>
      </c>
      <c r="G662" s="114">
        <f>G663</f>
        <v>0</v>
      </c>
      <c r="H662" s="139">
        <v>0</v>
      </c>
      <c r="I662" s="139">
        <v>0</v>
      </c>
    </row>
    <row r="663" spans="1:9" s="33" customFormat="1" ht="32.25" hidden="1" customHeight="1" x14ac:dyDescent="0.25">
      <c r="A663" s="119" t="s">
        <v>345</v>
      </c>
      <c r="B663" s="113" t="s">
        <v>491</v>
      </c>
      <c r="C663" s="113" t="s">
        <v>256</v>
      </c>
      <c r="D663" s="113" t="s">
        <v>60</v>
      </c>
      <c r="E663" s="113" t="s">
        <v>690</v>
      </c>
      <c r="F663" s="113" t="s">
        <v>346</v>
      </c>
      <c r="G663" s="114">
        <f>G664</f>
        <v>0</v>
      </c>
      <c r="H663" s="139">
        <v>0</v>
      </c>
      <c r="I663" s="139">
        <v>0</v>
      </c>
    </row>
    <row r="664" spans="1:9" s="33" customFormat="1" ht="25.5" hidden="1" customHeight="1" x14ac:dyDescent="0.25">
      <c r="A664" s="119" t="s">
        <v>347</v>
      </c>
      <c r="B664" s="113" t="s">
        <v>491</v>
      </c>
      <c r="C664" s="113" t="s">
        <v>256</v>
      </c>
      <c r="D664" s="113" t="s">
        <v>60</v>
      </c>
      <c r="E664" s="113" t="s">
        <v>690</v>
      </c>
      <c r="F664" s="113" t="s">
        <v>348</v>
      </c>
      <c r="G664" s="114"/>
      <c r="H664" s="139"/>
      <c r="I664" s="139"/>
    </row>
    <row r="665" spans="1:9" s="35" customFormat="1" ht="15" x14ac:dyDescent="0.25">
      <c r="A665" s="119" t="s">
        <v>503</v>
      </c>
      <c r="B665" s="113" t="s">
        <v>504</v>
      </c>
      <c r="C665" s="113" t="s">
        <v>56</v>
      </c>
      <c r="D665" s="113" t="s">
        <v>56</v>
      </c>
      <c r="E665" s="113" t="s">
        <v>57</v>
      </c>
      <c r="F665" s="113" t="s">
        <v>58</v>
      </c>
      <c r="G665" s="114">
        <f t="shared" ref="G665:I666" si="99">G666</f>
        <v>5643.0999999999995</v>
      </c>
      <c r="H665" s="114">
        <f t="shared" si="99"/>
        <v>5141.9899999999989</v>
      </c>
      <c r="I665" s="114">
        <f t="shared" si="99"/>
        <v>5219.2999999999984</v>
      </c>
    </row>
    <row r="666" spans="1:9" s="35" customFormat="1" ht="15" x14ac:dyDescent="0.25">
      <c r="A666" s="119" t="s">
        <v>405</v>
      </c>
      <c r="B666" s="113" t="s">
        <v>504</v>
      </c>
      <c r="C666" s="113" t="s">
        <v>406</v>
      </c>
      <c r="D666" s="113" t="s">
        <v>56</v>
      </c>
      <c r="E666" s="113" t="s">
        <v>57</v>
      </c>
      <c r="F666" s="113" t="s">
        <v>58</v>
      </c>
      <c r="G666" s="114">
        <f t="shared" si="99"/>
        <v>5643.0999999999995</v>
      </c>
      <c r="H666" s="114">
        <f t="shared" si="99"/>
        <v>5141.9899999999989</v>
      </c>
      <c r="I666" s="114">
        <f t="shared" si="99"/>
        <v>5219.2999999999984</v>
      </c>
    </row>
    <row r="667" spans="1:9" s="35" customFormat="1" ht="15" x14ac:dyDescent="0.25">
      <c r="A667" s="119" t="s">
        <v>407</v>
      </c>
      <c r="B667" s="113" t="s">
        <v>504</v>
      </c>
      <c r="C667" s="113" t="s">
        <v>406</v>
      </c>
      <c r="D667" s="113" t="s">
        <v>55</v>
      </c>
      <c r="E667" s="113" t="s">
        <v>57</v>
      </c>
      <c r="F667" s="113" t="s">
        <v>58</v>
      </c>
      <c r="G667" s="114">
        <f>G668+G696+G702+G707</f>
        <v>5643.0999999999995</v>
      </c>
      <c r="H667" s="114">
        <f>H668+H696+H702+H707</f>
        <v>5141.9899999999989</v>
      </c>
      <c r="I667" s="114">
        <f>I668+I696+I702+I707</f>
        <v>5219.2999999999984</v>
      </c>
    </row>
    <row r="668" spans="1:9" s="35" customFormat="1" ht="32.25" customHeight="1" x14ac:dyDescent="0.25">
      <c r="A668" s="119" t="s">
        <v>732</v>
      </c>
      <c r="B668" s="113" t="s">
        <v>504</v>
      </c>
      <c r="C668" s="113" t="s">
        <v>406</v>
      </c>
      <c r="D668" s="113" t="s">
        <v>55</v>
      </c>
      <c r="E668" s="113" t="s">
        <v>416</v>
      </c>
      <c r="F668" s="113" t="s">
        <v>58</v>
      </c>
      <c r="G668" s="114">
        <f>G669+G692</f>
        <v>5553.5999999999995</v>
      </c>
      <c r="H668" s="114">
        <f>H669+H692</f>
        <v>5058.8899999999994</v>
      </c>
      <c r="I668" s="114">
        <f>I669+I692</f>
        <v>5136.1999999999989</v>
      </c>
    </row>
    <row r="669" spans="1:9" s="35" customFormat="1" ht="30.75" customHeight="1" x14ac:dyDescent="0.25">
      <c r="A669" s="119" t="s">
        <v>417</v>
      </c>
      <c r="B669" s="113" t="s">
        <v>504</v>
      </c>
      <c r="C669" s="113" t="s">
        <v>406</v>
      </c>
      <c r="D669" s="113" t="s">
        <v>55</v>
      </c>
      <c r="E669" s="113" t="s">
        <v>418</v>
      </c>
      <c r="F669" s="113" t="s">
        <v>58</v>
      </c>
      <c r="G669" s="114">
        <f>G670+G681+G678+G673+G684+G687</f>
        <v>4942.5999999999995</v>
      </c>
      <c r="H669" s="114">
        <f>H670+H681+H678+H673</f>
        <v>4660.49</v>
      </c>
      <c r="I669" s="114">
        <f>I670+I681+I678+I673</f>
        <v>4828.7999999999993</v>
      </c>
    </row>
    <row r="670" spans="1:9" s="35" customFormat="1" ht="31.5" customHeight="1" x14ac:dyDescent="0.25">
      <c r="A670" s="119" t="s">
        <v>192</v>
      </c>
      <c r="B670" s="113" t="s">
        <v>504</v>
      </c>
      <c r="C670" s="113" t="s">
        <v>406</v>
      </c>
      <c r="D670" s="113" t="s">
        <v>55</v>
      </c>
      <c r="E670" s="113" t="s">
        <v>419</v>
      </c>
      <c r="F670" s="113" t="s">
        <v>58</v>
      </c>
      <c r="G670" s="114">
        <f>G671+G676</f>
        <v>3850.7</v>
      </c>
      <c r="H670" s="114">
        <f>H671+H676</f>
        <v>3477.99</v>
      </c>
      <c r="I670" s="114">
        <f>I671+I676</f>
        <v>3591.6</v>
      </c>
    </row>
    <row r="671" spans="1:9" s="35" customFormat="1" ht="74.25" customHeight="1" x14ac:dyDescent="0.25">
      <c r="A671" s="119" t="s">
        <v>67</v>
      </c>
      <c r="B671" s="113" t="s">
        <v>504</v>
      </c>
      <c r="C671" s="113" t="s">
        <v>406</v>
      </c>
      <c r="D671" s="113" t="s">
        <v>55</v>
      </c>
      <c r="E671" s="113" t="s">
        <v>419</v>
      </c>
      <c r="F671" s="113" t="s">
        <v>68</v>
      </c>
      <c r="G671" s="114">
        <f>G672</f>
        <v>3185.9</v>
      </c>
      <c r="H671" s="114">
        <f>H672</f>
        <v>3477.99</v>
      </c>
      <c r="I671" s="114">
        <f>I672</f>
        <v>3591.6</v>
      </c>
    </row>
    <row r="672" spans="1:9" s="35" customFormat="1" ht="22.5" customHeight="1" x14ac:dyDescent="0.25">
      <c r="A672" s="119" t="s">
        <v>194</v>
      </c>
      <c r="B672" s="113" t="s">
        <v>504</v>
      </c>
      <c r="C672" s="113" t="s">
        <v>406</v>
      </c>
      <c r="D672" s="113" t="s">
        <v>55</v>
      </c>
      <c r="E672" s="113" t="s">
        <v>419</v>
      </c>
      <c r="F672" s="113" t="s">
        <v>195</v>
      </c>
      <c r="G672" s="114">
        <v>3185.9</v>
      </c>
      <c r="H672" s="114">
        <v>3477.99</v>
      </c>
      <c r="I672" s="114">
        <v>3591.6</v>
      </c>
    </row>
    <row r="673" spans="1:9" s="35" customFormat="1" ht="60.75" customHeight="1" x14ac:dyDescent="0.25">
      <c r="A673" s="119" t="s">
        <v>698</v>
      </c>
      <c r="B673" s="113" t="s">
        <v>504</v>
      </c>
      <c r="C673" s="113" t="s">
        <v>406</v>
      </c>
      <c r="D673" s="113" t="s">
        <v>55</v>
      </c>
      <c r="E673" s="113" t="s">
        <v>768</v>
      </c>
      <c r="F673" s="113" t="s">
        <v>58</v>
      </c>
      <c r="G673" s="114">
        <f>G674</f>
        <v>161.69999999999999</v>
      </c>
      <c r="H673" s="114">
        <f t="shared" ref="H673:I674" si="100">H674</f>
        <v>184.3</v>
      </c>
      <c r="I673" s="114">
        <f t="shared" si="100"/>
        <v>198</v>
      </c>
    </row>
    <row r="674" spans="1:9" s="35" customFormat="1" ht="69.75" customHeight="1" x14ac:dyDescent="0.25">
      <c r="A674" s="119" t="s">
        <v>67</v>
      </c>
      <c r="B674" s="113" t="s">
        <v>504</v>
      </c>
      <c r="C674" s="113" t="s">
        <v>406</v>
      </c>
      <c r="D674" s="113" t="s">
        <v>55</v>
      </c>
      <c r="E674" s="113" t="s">
        <v>768</v>
      </c>
      <c r="F674" s="113" t="s">
        <v>68</v>
      </c>
      <c r="G674" s="114">
        <f>G675</f>
        <v>161.69999999999999</v>
      </c>
      <c r="H674" s="114">
        <f t="shared" si="100"/>
        <v>184.3</v>
      </c>
      <c r="I674" s="114">
        <f t="shared" si="100"/>
        <v>198</v>
      </c>
    </row>
    <row r="675" spans="1:9" s="35" customFormat="1" ht="22.5" customHeight="1" x14ac:dyDescent="0.25">
      <c r="A675" s="119" t="s">
        <v>194</v>
      </c>
      <c r="B675" s="113" t="s">
        <v>504</v>
      </c>
      <c r="C675" s="113" t="s">
        <v>406</v>
      </c>
      <c r="D675" s="113" t="s">
        <v>55</v>
      </c>
      <c r="E675" s="113" t="s">
        <v>768</v>
      </c>
      <c r="F675" s="113" t="s">
        <v>195</v>
      </c>
      <c r="G675" s="114">
        <v>161.69999999999999</v>
      </c>
      <c r="H675" s="114">
        <v>184.3</v>
      </c>
      <c r="I675" s="114">
        <v>198</v>
      </c>
    </row>
    <row r="676" spans="1:9" s="35" customFormat="1" ht="30" customHeight="1" x14ac:dyDescent="0.25">
      <c r="A676" s="119" t="s">
        <v>77</v>
      </c>
      <c r="B676" s="113" t="s">
        <v>504</v>
      </c>
      <c r="C676" s="113" t="s">
        <v>406</v>
      </c>
      <c r="D676" s="113" t="s">
        <v>55</v>
      </c>
      <c r="E676" s="113" t="s">
        <v>419</v>
      </c>
      <c r="F676" s="113" t="s">
        <v>78</v>
      </c>
      <c r="G676" s="114">
        <f>G677</f>
        <v>664.8</v>
      </c>
      <c r="H676" s="114">
        <f>H677</f>
        <v>0</v>
      </c>
      <c r="I676" s="114">
        <f>I677</f>
        <v>0</v>
      </c>
    </row>
    <row r="677" spans="1:9" s="35" customFormat="1" ht="26.25" x14ac:dyDescent="0.25">
      <c r="A677" s="119" t="s">
        <v>210</v>
      </c>
      <c r="B677" s="113" t="s">
        <v>504</v>
      </c>
      <c r="C677" s="113" t="s">
        <v>406</v>
      </c>
      <c r="D677" s="113" t="s">
        <v>55</v>
      </c>
      <c r="E677" s="113" t="s">
        <v>419</v>
      </c>
      <c r="F677" s="113" t="s">
        <v>80</v>
      </c>
      <c r="G677" s="114">
        <v>664.8</v>
      </c>
      <c r="H677" s="114">
        <v>0</v>
      </c>
      <c r="I677" s="114">
        <v>0</v>
      </c>
    </row>
    <row r="678" spans="1:9" s="35" customFormat="1" ht="39" x14ac:dyDescent="0.25">
      <c r="A678" s="119" t="s">
        <v>764</v>
      </c>
      <c r="B678" s="113" t="s">
        <v>504</v>
      </c>
      <c r="C678" s="113" t="s">
        <v>406</v>
      </c>
      <c r="D678" s="113" t="s">
        <v>55</v>
      </c>
      <c r="E678" s="113" t="s">
        <v>767</v>
      </c>
      <c r="F678" s="113" t="s">
        <v>58</v>
      </c>
      <c r="G678" s="114">
        <f t="shared" ref="G678:I679" si="101">G679</f>
        <v>485</v>
      </c>
      <c r="H678" s="114">
        <f t="shared" si="101"/>
        <v>553</v>
      </c>
      <c r="I678" s="114">
        <f t="shared" si="101"/>
        <v>594</v>
      </c>
    </row>
    <row r="679" spans="1:9" s="35" customFormat="1" ht="69" customHeight="1" x14ac:dyDescent="0.25">
      <c r="A679" s="119" t="s">
        <v>67</v>
      </c>
      <c r="B679" s="113" t="s">
        <v>504</v>
      </c>
      <c r="C679" s="113" t="s">
        <v>406</v>
      </c>
      <c r="D679" s="113" t="s">
        <v>55</v>
      </c>
      <c r="E679" s="113" t="s">
        <v>767</v>
      </c>
      <c r="F679" s="113" t="s">
        <v>68</v>
      </c>
      <c r="G679" s="114">
        <f t="shared" si="101"/>
        <v>485</v>
      </c>
      <c r="H679" s="114">
        <f t="shared" si="101"/>
        <v>553</v>
      </c>
      <c r="I679" s="114">
        <f t="shared" si="101"/>
        <v>594</v>
      </c>
    </row>
    <row r="680" spans="1:9" s="35" customFormat="1" ht="15" x14ac:dyDescent="0.25">
      <c r="A680" s="119" t="s">
        <v>194</v>
      </c>
      <c r="B680" s="113" t="s">
        <v>504</v>
      </c>
      <c r="C680" s="113" t="s">
        <v>406</v>
      </c>
      <c r="D680" s="113" t="s">
        <v>55</v>
      </c>
      <c r="E680" s="113" t="s">
        <v>767</v>
      </c>
      <c r="F680" s="113" t="s">
        <v>195</v>
      </c>
      <c r="G680" s="114">
        <v>485</v>
      </c>
      <c r="H680" s="114">
        <v>553</v>
      </c>
      <c r="I680" s="114">
        <v>594</v>
      </c>
    </row>
    <row r="681" spans="1:9" s="35" customFormat="1" ht="55.5" customHeight="1" x14ac:dyDescent="0.25">
      <c r="A681" s="119" t="s">
        <v>190</v>
      </c>
      <c r="B681" s="113" t="s">
        <v>504</v>
      </c>
      <c r="C681" s="113" t="s">
        <v>406</v>
      </c>
      <c r="D681" s="113" t="s">
        <v>55</v>
      </c>
      <c r="E681" s="113" t="s">
        <v>420</v>
      </c>
      <c r="F681" s="113" t="s">
        <v>58</v>
      </c>
      <c r="G681" s="114">
        <f t="shared" ref="G681:I682" si="102">G682</f>
        <v>445.2</v>
      </c>
      <c r="H681" s="114">
        <f t="shared" si="102"/>
        <v>445.2</v>
      </c>
      <c r="I681" s="114">
        <f t="shared" si="102"/>
        <v>445.2</v>
      </c>
    </row>
    <row r="682" spans="1:9" s="35" customFormat="1" ht="15" x14ac:dyDescent="0.25">
      <c r="A682" s="119" t="s">
        <v>81</v>
      </c>
      <c r="B682" s="113" t="s">
        <v>504</v>
      </c>
      <c r="C682" s="113" t="s">
        <v>406</v>
      </c>
      <c r="D682" s="113" t="s">
        <v>55</v>
      </c>
      <c r="E682" s="113" t="s">
        <v>420</v>
      </c>
      <c r="F682" s="113" t="s">
        <v>82</v>
      </c>
      <c r="G682" s="114">
        <f t="shared" si="102"/>
        <v>445.2</v>
      </c>
      <c r="H682" s="114">
        <f t="shared" si="102"/>
        <v>445.2</v>
      </c>
      <c r="I682" s="114">
        <f t="shared" si="102"/>
        <v>445.2</v>
      </c>
    </row>
    <row r="683" spans="1:9" s="35" customFormat="1" ht="15" x14ac:dyDescent="0.25">
      <c r="A683" s="119" t="s">
        <v>83</v>
      </c>
      <c r="B683" s="113" t="s">
        <v>504</v>
      </c>
      <c r="C683" s="113" t="s">
        <v>406</v>
      </c>
      <c r="D683" s="113" t="s">
        <v>55</v>
      </c>
      <c r="E683" s="113" t="s">
        <v>420</v>
      </c>
      <c r="F683" s="113" t="s">
        <v>84</v>
      </c>
      <c r="G683" s="114">
        <v>445.2</v>
      </c>
      <c r="H683" s="114">
        <v>445.2</v>
      </c>
      <c r="I683" s="114">
        <v>445.2</v>
      </c>
    </row>
    <row r="684" spans="1:9" s="35" customFormat="1" ht="26.25" hidden="1" x14ac:dyDescent="0.25">
      <c r="A684" s="119" t="s">
        <v>691</v>
      </c>
      <c r="B684" s="113" t="s">
        <v>504</v>
      </c>
      <c r="C684" s="113" t="s">
        <v>406</v>
      </c>
      <c r="D684" s="113" t="s">
        <v>55</v>
      </c>
      <c r="E684" s="113" t="s">
        <v>692</v>
      </c>
      <c r="F684" s="113" t="s">
        <v>58</v>
      </c>
      <c r="G684" s="114">
        <f>G685</f>
        <v>0</v>
      </c>
      <c r="H684" s="114">
        <v>0</v>
      </c>
      <c r="I684" s="114">
        <v>0</v>
      </c>
    </row>
    <row r="685" spans="1:9" s="35" customFormat="1" ht="26.25" hidden="1" x14ac:dyDescent="0.25">
      <c r="A685" s="119" t="s">
        <v>77</v>
      </c>
      <c r="B685" s="113" t="s">
        <v>504</v>
      </c>
      <c r="C685" s="113" t="s">
        <v>406</v>
      </c>
      <c r="D685" s="113" t="s">
        <v>55</v>
      </c>
      <c r="E685" s="113" t="s">
        <v>692</v>
      </c>
      <c r="F685" s="113" t="s">
        <v>78</v>
      </c>
      <c r="G685" s="114">
        <f>G686</f>
        <v>0</v>
      </c>
      <c r="H685" s="114">
        <v>0</v>
      </c>
      <c r="I685" s="114">
        <v>0</v>
      </c>
    </row>
    <row r="686" spans="1:9" s="35" customFormat="1" ht="26.25" hidden="1" x14ac:dyDescent="0.25">
      <c r="A686" s="119" t="s">
        <v>210</v>
      </c>
      <c r="B686" s="113" t="s">
        <v>504</v>
      </c>
      <c r="C686" s="113" t="s">
        <v>406</v>
      </c>
      <c r="D686" s="113" t="s">
        <v>55</v>
      </c>
      <c r="E686" s="113" t="s">
        <v>692</v>
      </c>
      <c r="F686" s="113" t="s">
        <v>80</v>
      </c>
      <c r="G686" s="114"/>
      <c r="H686" s="114"/>
      <c r="I686" s="114"/>
    </row>
    <row r="687" spans="1:9" s="35" customFormat="1" ht="39" hidden="1" x14ac:dyDescent="0.25">
      <c r="A687" s="119" t="s">
        <v>655</v>
      </c>
      <c r="B687" s="113" t="s">
        <v>504</v>
      </c>
      <c r="C687" s="113" t="s">
        <v>406</v>
      </c>
      <c r="D687" s="113" t="s">
        <v>55</v>
      </c>
      <c r="E687" s="113" t="s">
        <v>693</v>
      </c>
      <c r="F687" s="113" t="s">
        <v>58</v>
      </c>
      <c r="G687" s="114">
        <f>G688+G690</f>
        <v>0</v>
      </c>
      <c r="H687" s="114">
        <v>0</v>
      </c>
      <c r="I687" s="114">
        <v>0</v>
      </c>
    </row>
    <row r="688" spans="1:9" s="35" customFormat="1" ht="26.25" hidden="1" x14ac:dyDescent="0.25">
      <c r="A688" s="119" t="s">
        <v>77</v>
      </c>
      <c r="B688" s="113" t="s">
        <v>504</v>
      </c>
      <c r="C688" s="113" t="s">
        <v>406</v>
      </c>
      <c r="D688" s="113" t="s">
        <v>55</v>
      </c>
      <c r="E688" s="113" t="s">
        <v>693</v>
      </c>
      <c r="F688" s="113" t="s">
        <v>78</v>
      </c>
      <c r="G688" s="114">
        <f>G689</f>
        <v>0</v>
      </c>
      <c r="H688" s="114">
        <v>0</v>
      </c>
      <c r="I688" s="114">
        <v>0</v>
      </c>
    </row>
    <row r="689" spans="1:250" s="35" customFormat="1" ht="26.25" hidden="1" x14ac:dyDescent="0.25">
      <c r="A689" s="119" t="s">
        <v>210</v>
      </c>
      <c r="B689" s="113" t="s">
        <v>504</v>
      </c>
      <c r="C689" s="113" t="s">
        <v>406</v>
      </c>
      <c r="D689" s="113" t="s">
        <v>55</v>
      </c>
      <c r="E689" s="113" t="s">
        <v>693</v>
      </c>
      <c r="F689" s="113" t="s">
        <v>80</v>
      </c>
      <c r="G689" s="114"/>
      <c r="H689" s="114"/>
      <c r="I689" s="114"/>
    </row>
    <row r="690" spans="1:250" s="35" customFormat="1" ht="15" hidden="1" x14ac:dyDescent="0.25">
      <c r="A690" s="119" t="s">
        <v>81</v>
      </c>
      <c r="B690" s="113" t="s">
        <v>504</v>
      </c>
      <c r="C690" s="113" t="s">
        <v>406</v>
      </c>
      <c r="D690" s="113" t="s">
        <v>55</v>
      </c>
      <c r="E690" s="113" t="s">
        <v>693</v>
      </c>
      <c r="F690" s="113" t="s">
        <v>82</v>
      </c>
      <c r="G690" s="114">
        <f>G691</f>
        <v>0</v>
      </c>
      <c r="H690" s="114">
        <v>0</v>
      </c>
      <c r="I690" s="114">
        <v>0</v>
      </c>
    </row>
    <row r="691" spans="1:250" s="35" customFormat="1" ht="15" hidden="1" x14ac:dyDescent="0.25">
      <c r="A691" s="119" t="s">
        <v>83</v>
      </c>
      <c r="B691" s="113" t="s">
        <v>504</v>
      </c>
      <c r="C691" s="113" t="s">
        <v>406</v>
      </c>
      <c r="D691" s="113" t="s">
        <v>55</v>
      </c>
      <c r="E691" s="113" t="s">
        <v>693</v>
      </c>
      <c r="F691" s="113" t="s">
        <v>84</v>
      </c>
      <c r="G691" s="114"/>
      <c r="H691" s="114"/>
      <c r="I691" s="114"/>
    </row>
    <row r="692" spans="1:250" s="35" customFormat="1" ht="39" customHeight="1" x14ac:dyDescent="0.25">
      <c r="A692" s="119" t="s">
        <v>421</v>
      </c>
      <c r="B692" s="113" t="s">
        <v>504</v>
      </c>
      <c r="C692" s="113" t="s">
        <v>406</v>
      </c>
      <c r="D692" s="113" t="s">
        <v>55</v>
      </c>
      <c r="E692" s="113" t="s">
        <v>422</v>
      </c>
      <c r="F692" s="113" t="s">
        <v>58</v>
      </c>
      <c r="G692" s="114">
        <f>G693</f>
        <v>611</v>
      </c>
      <c r="H692" s="114">
        <f t="shared" ref="H692:I694" si="103">H693</f>
        <v>398.4</v>
      </c>
      <c r="I692" s="114">
        <f t="shared" si="103"/>
        <v>307.39999999999998</v>
      </c>
    </row>
    <row r="693" spans="1:250" s="35" customFormat="1" ht="26.25" x14ac:dyDescent="0.25">
      <c r="A693" s="119" t="s">
        <v>192</v>
      </c>
      <c r="B693" s="113" t="s">
        <v>504</v>
      </c>
      <c r="C693" s="113" t="s">
        <v>406</v>
      </c>
      <c r="D693" s="113" t="s">
        <v>55</v>
      </c>
      <c r="E693" s="113" t="s">
        <v>423</v>
      </c>
      <c r="F693" s="113" t="s">
        <v>58</v>
      </c>
      <c r="G693" s="114">
        <f>G694</f>
        <v>611</v>
      </c>
      <c r="H693" s="114">
        <f t="shared" si="103"/>
        <v>398.4</v>
      </c>
      <c r="I693" s="114">
        <f t="shared" si="103"/>
        <v>307.39999999999998</v>
      </c>
    </row>
    <row r="694" spans="1:250" s="33" customFormat="1" ht="26.25" x14ac:dyDescent="0.25">
      <c r="A694" s="119" t="s">
        <v>77</v>
      </c>
      <c r="B694" s="113" t="s">
        <v>504</v>
      </c>
      <c r="C694" s="113" t="s">
        <v>406</v>
      </c>
      <c r="D694" s="113" t="s">
        <v>55</v>
      </c>
      <c r="E694" s="113" t="s">
        <v>423</v>
      </c>
      <c r="F694" s="113" t="s">
        <v>78</v>
      </c>
      <c r="G694" s="114">
        <f>G695</f>
        <v>611</v>
      </c>
      <c r="H694" s="114">
        <f t="shared" si="103"/>
        <v>398.4</v>
      </c>
      <c r="I694" s="114">
        <f t="shared" si="103"/>
        <v>307.39999999999998</v>
      </c>
    </row>
    <row r="695" spans="1:250" s="33" customFormat="1" ht="26.25" x14ac:dyDescent="0.25">
      <c r="A695" s="119" t="s">
        <v>210</v>
      </c>
      <c r="B695" s="113" t="s">
        <v>504</v>
      </c>
      <c r="C695" s="113" t="s">
        <v>406</v>
      </c>
      <c r="D695" s="113" t="s">
        <v>55</v>
      </c>
      <c r="E695" s="113" t="s">
        <v>423</v>
      </c>
      <c r="F695" s="113" t="s">
        <v>80</v>
      </c>
      <c r="G695" s="114">
        <v>611</v>
      </c>
      <c r="H695" s="114">
        <v>398.4</v>
      </c>
      <c r="I695" s="114">
        <v>307.39999999999998</v>
      </c>
    </row>
    <row r="696" spans="1:250" s="33" customFormat="1" ht="57" customHeight="1" x14ac:dyDescent="0.25">
      <c r="A696" s="119" t="s">
        <v>724</v>
      </c>
      <c r="B696" s="113" t="s">
        <v>504</v>
      </c>
      <c r="C696" s="113" t="s">
        <v>406</v>
      </c>
      <c r="D696" s="113" t="s">
        <v>55</v>
      </c>
      <c r="E696" s="113" t="s">
        <v>160</v>
      </c>
      <c r="F696" s="113" t="s">
        <v>58</v>
      </c>
      <c r="G696" s="114">
        <f>G697</f>
        <v>83.6</v>
      </c>
      <c r="H696" s="114">
        <f t="shared" ref="H696:I700" si="104">H697</f>
        <v>77.2</v>
      </c>
      <c r="I696" s="114">
        <f t="shared" si="104"/>
        <v>77.2</v>
      </c>
    </row>
    <row r="697" spans="1:250" s="33" customFormat="1" ht="43.5" customHeight="1" x14ac:dyDescent="0.25">
      <c r="A697" s="119" t="s">
        <v>161</v>
      </c>
      <c r="B697" s="113" t="s">
        <v>504</v>
      </c>
      <c r="C697" s="113" t="s">
        <v>406</v>
      </c>
      <c r="D697" s="113" t="s">
        <v>55</v>
      </c>
      <c r="E697" s="113" t="s">
        <v>162</v>
      </c>
      <c r="F697" s="113" t="s">
        <v>58</v>
      </c>
      <c r="G697" s="114">
        <f>G698</f>
        <v>83.6</v>
      </c>
      <c r="H697" s="114">
        <f t="shared" si="104"/>
        <v>77.2</v>
      </c>
      <c r="I697" s="114">
        <f t="shared" si="104"/>
        <v>77.2</v>
      </c>
    </row>
    <row r="698" spans="1:250" s="33" customFormat="1" ht="42.75" customHeight="1" x14ac:dyDescent="0.25">
      <c r="A698" s="119" t="s">
        <v>163</v>
      </c>
      <c r="B698" s="113" t="s">
        <v>504</v>
      </c>
      <c r="C698" s="113" t="s">
        <v>406</v>
      </c>
      <c r="D698" s="113" t="s">
        <v>55</v>
      </c>
      <c r="E698" s="113" t="s">
        <v>164</v>
      </c>
      <c r="F698" s="113" t="s">
        <v>58</v>
      </c>
      <c r="G698" s="114">
        <f>G699</f>
        <v>83.6</v>
      </c>
      <c r="H698" s="114">
        <f t="shared" si="104"/>
        <v>77.2</v>
      </c>
      <c r="I698" s="114">
        <f t="shared" si="104"/>
        <v>77.2</v>
      </c>
    </row>
    <row r="699" spans="1:250" s="33" customFormat="1" ht="21.75" customHeight="1" x14ac:dyDescent="0.25">
      <c r="A699" s="119" t="s">
        <v>136</v>
      </c>
      <c r="B699" s="113" t="s">
        <v>504</v>
      </c>
      <c r="C699" s="113" t="s">
        <v>406</v>
      </c>
      <c r="D699" s="113" t="s">
        <v>55</v>
      </c>
      <c r="E699" s="113" t="s">
        <v>165</v>
      </c>
      <c r="F699" s="113" t="s">
        <v>58</v>
      </c>
      <c r="G699" s="114">
        <f>G700</f>
        <v>83.6</v>
      </c>
      <c r="H699" s="114">
        <f t="shared" si="104"/>
        <v>77.2</v>
      </c>
      <c r="I699" s="114">
        <f t="shared" si="104"/>
        <v>77.2</v>
      </c>
    </row>
    <row r="700" spans="1:250" s="33" customFormat="1" ht="30.75" customHeight="1" x14ac:dyDescent="0.25">
      <c r="A700" s="119" t="s">
        <v>77</v>
      </c>
      <c r="B700" s="113" t="s">
        <v>504</v>
      </c>
      <c r="C700" s="113" t="s">
        <v>406</v>
      </c>
      <c r="D700" s="113" t="s">
        <v>55</v>
      </c>
      <c r="E700" s="113" t="s">
        <v>165</v>
      </c>
      <c r="F700" s="113" t="s">
        <v>78</v>
      </c>
      <c r="G700" s="114">
        <f>G701</f>
        <v>83.6</v>
      </c>
      <c r="H700" s="114">
        <f t="shared" si="104"/>
        <v>77.2</v>
      </c>
      <c r="I700" s="114">
        <f t="shared" si="104"/>
        <v>77.2</v>
      </c>
    </row>
    <row r="701" spans="1:250" s="33" customFormat="1" ht="32.25" customHeight="1" x14ac:dyDescent="0.25">
      <c r="A701" s="119" t="s">
        <v>79</v>
      </c>
      <c r="B701" s="113" t="s">
        <v>504</v>
      </c>
      <c r="C701" s="113" t="s">
        <v>406</v>
      </c>
      <c r="D701" s="113" t="s">
        <v>55</v>
      </c>
      <c r="E701" s="113" t="s">
        <v>165</v>
      </c>
      <c r="F701" s="113" t="s">
        <v>80</v>
      </c>
      <c r="G701" s="114">
        <v>83.6</v>
      </c>
      <c r="H701" s="114">
        <v>77.2</v>
      </c>
      <c r="I701" s="114">
        <v>77.2</v>
      </c>
    </row>
    <row r="702" spans="1:250" s="49" customFormat="1" ht="30" customHeight="1" x14ac:dyDescent="0.25">
      <c r="A702" s="119" t="s">
        <v>730</v>
      </c>
      <c r="B702" s="113" t="s">
        <v>504</v>
      </c>
      <c r="C702" s="113" t="s">
        <v>406</v>
      </c>
      <c r="D702" s="113" t="s">
        <v>55</v>
      </c>
      <c r="E702" s="113" t="s">
        <v>133</v>
      </c>
      <c r="F702" s="113" t="s">
        <v>58</v>
      </c>
      <c r="G702" s="114">
        <f>G703</f>
        <v>5.9</v>
      </c>
      <c r="H702" s="114">
        <f t="shared" ref="H702:I705" si="105">H703</f>
        <v>5.9</v>
      </c>
      <c r="I702" s="114">
        <f t="shared" si="105"/>
        <v>5.9</v>
      </c>
    </row>
    <row r="703" spans="1:250" s="49" customFormat="1" ht="50.25" customHeight="1" x14ac:dyDescent="0.25">
      <c r="A703" s="119" t="s">
        <v>408</v>
      </c>
      <c r="B703" s="113" t="s">
        <v>504</v>
      </c>
      <c r="C703" s="113" t="s">
        <v>406</v>
      </c>
      <c r="D703" s="113" t="s">
        <v>55</v>
      </c>
      <c r="E703" s="113" t="s">
        <v>409</v>
      </c>
      <c r="F703" s="113" t="s">
        <v>58</v>
      </c>
      <c r="G703" s="114">
        <f>G704</f>
        <v>5.9</v>
      </c>
      <c r="H703" s="114">
        <f t="shared" si="105"/>
        <v>5.9</v>
      </c>
      <c r="I703" s="114">
        <f t="shared" si="105"/>
        <v>5.9</v>
      </c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/>
      <c r="AL703" s="50"/>
      <c r="AM703" s="50"/>
      <c r="AN703" s="50"/>
      <c r="AO703" s="50"/>
      <c r="AP703" s="50"/>
      <c r="AQ703" s="50"/>
      <c r="AR703" s="50"/>
      <c r="AS703" s="50"/>
      <c r="AT703" s="50"/>
      <c r="AU703" s="50"/>
      <c r="AV703" s="50"/>
      <c r="AW703" s="50"/>
      <c r="AX703" s="50"/>
      <c r="AY703" s="50"/>
      <c r="AZ703" s="50"/>
      <c r="BA703" s="50"/>
      <c r="BB703" s="50"/>
      <c r="BC703" s="50"/>
      <c r="BD703" s="50"/>
      <c r="BE703" s="50"/>
      <c r="BF703" s="50"/>
      <c r="BG703" s="50"/>
      <c r="BH703" s="50"/>
      <c r="BI703" s="50"/>
      <c r="BJ703" s="50"/>
      <c r="BK703" s="50"/>
      <c r="BL703" s="50"/>
      <c r="BM703" s="50"/>
      <c r="BN703" s="50"/>
      <c r="BO703" s="50"/>
      <c r="BP703" s="50"/>
      <c r="BQ703" s="50"/>
      <c r="BR703" s="50"/>
      <c r="BS703" s="50"/>
      <c r="BT703" s="50"/>
      <c r="BU703" s="50"/>
      <c r="BV703" s="50"/>
      <c r="BW703" s="50"/>
      <c r="BX703" s="50"/>
      <c r="BY703" s="50"/>
      <c r="BZ703" s="50"/>
      <c r="CA703" s="50"/>
      <c r="CB703" s="50"/>
      <c r="CC703" s="50"/>
      <c r="CD703" s="50"/>
      <c r="CE703" s="50"/>
      <c r="CF703" s="50"/>
      <c r="CG703" s="50"/>
      <c r="CH703" s="50"/>
      <c r="CI703" s="50"/>
      <c r="CJ703" s="50"/>
      <c r="CK703" s="50"/>
      <c r="CL703" s="50"/>
      <c r="CM703" s="50"/>
      <c r="CN703" s="50"/>
      <c r="CO703" s="50"/>
      <c r="CP703" s="50"/>
      <c r="CQ703" s="50"/>
      <c r="CR703" s="50"/>
      <c r="CS703" s="50"/>
      <c r="CT703" s="50"/>
      <c r="CU703" s="50"/>
      <c r="CV703" s="50"/>
      <c r="CW703" s="50"/>
      <c r="CX703" s="50"/>
      <c r="CY703" s="50"/>
      <c r="CZ703" s="50"/>
      <c r="DA703" s="50"/>
      <c r="DB703" s="50"/>
      <c r="DC703" s="50"/>
      <c r="DD703" s="50"/>
      <c r="DE703" s="50"/>
      <c r="DF703" s="50"/>
      <c r="DG703" s="50"/>
      <c r="DH703" s="50"/>
      <c r="DI703" s="50"/>
      <c r="DJ703" s="50"/>
      <c r="DK703" s="50"/>
      <c r="DL703" s="50"/>
      <c r="DM703" s="50"/>
      <c r="DN703" s="50"/>
      <c r="DO703" s="50"/>
      <c r="DP703" s="50"/>
      <c r="DQ703" s="50"/>
      <c r="DR703" s="50"/>
      <c r="DS703" s="50"/>
      <c r="DT703" s="50"/>
      <c r="DU703" s="50"/>
      <c r="DV703" s="50"/>
      <c r="DW703" s="50"/>
      <c r="DX703" s="50"/>
      <c r="DY703" s="50"/>
      <c r="DZ703" s="50"/>
      <c r="EA703" s="50"/>
      <c r="EB703" s="50"/>
      <c r="EC703" s="50"/>
      <c r="ED703" s="50"/>
      <c r="EE703" s="50"/>
      <c r="EF703" s="50"/>
      <c r="EG703" s="50"/>
      <c r="EH703" s="50"/>
      <c r="EI703" s="50"/>
      <c r="EJ703" s="50"/>
      <c r="EK703" s="50"/>
      <c r="EL703" s="50"/>
      <c r="EM703" s="50"/>
      <c r="EN703" s="50"/>
      <c r="EO703" s="50"/>
      <c r="EP703" s="50"/>
      <c r="EQ703" s="50"/>
      <c r="ER703" s="50"/>
      <c r="ES703" s="50"/>
      <c r="ET703" s="50"/>
      <c r="EU703" s="50"/>
      <c r="EV703" s="50"/>
      <c r="EW703" s="50"/>
      <c r="EX703" s="50"/>
      <c r="EY703" s="50"/>
      <c r="EZ703" s="50"/>
      <c r="FA703" s="50"/>
      <c r="FB703" s="50"/>
      <c r="FC703" s="50"/>
      <c r="FD703" s="50"/>
      <c r="FE703" s="50"/>
      <c r="FF703" s="50"/>
      <c r="FG703" s="50"/>
      <c r="FH703" s="50"/>
      <c r="FI703" s="50"/>
      <c r="FJ703" s="50"/>
      <c r="FK703" s="50"/>
      <c r="FL703" s="50"/>
      <c r="FM703" s="50"/>
      <c r="FN703" s="50"/>
      <c r="FO703" s="50"/>
      <c r="FP703" s="50"/>
      <c r="FQ703" s="50"/>
      <c r="FR703" s="50"/>
      <c r="FS703" s="50"/>
      <c r="FT703" s="50"/>
      <c r="FU703" s="50"/>
      <c r="FV703" s="50"/>
      <c r="FW703" s="50"/>
      <c r="FX703" s="50"/>
      <c r="FY703" s="50"/>
      <c r="FZ703" s="50"/>
      <c r="GA703" s="50"/>
      <c r="GB703" s="50"/>
      <c r="GC703" s="50"/>
      <c r="GD703" s="50"/>
      <c r="GE703" s="50"/>
      <c r="GF703" s="50"/>
      <c r="GG703" s="50"/>
      <c r="GH703" s="50"/>
      <c r="GI703" s="50"/>
      <c r="GJ703" s="50"/>
      <c r="GK703" s="50"/>
      <c r="GL703" s="50"/>
      <c r="GM703" s="50"/>
      <c r="GN703" s="50"/>
      <c r="GO703" s="50"/>
      <c r="GP703" s="50"/>
      <c r="GQ703" s="50"/>
      <c r="GR703" s="50"/>
      <c r="GS703" s="50"/>
      <c r="GT703" s="50"/>
      <c r="GU703" s="50"/>
      <c r="GV703" s="50"/>
      <c r="GW703" s="50"/>
      <c r="GX703" s="50"/>
      <c r="GY703" s="50"/>
      <c r="GZ703" s="50"/>
      <c r="HA703" s="50"/>
      <c r="HB703" s="50"/>
      <c r="HC703" s="50"/>
      <c r="HD703" s="50"/>
      <c r="HE703" s="50"/>
      <c r="HF703" s="50"/>
      <c r="HG703" s="50"/>
      <c r="HH703" s="50"/>
      <c r="HI703" s="50"/>
      <c r="HJ703" s="50"/>
      <c r="HK703" s="50"/>
      <c r="HL703" s="50"/>
      <c r="HM703" s="50"/>
      <c r="HN703" s="50"/>
      <c r="HO703" s="50"/>
      <c r="HP703" s="50"/>
      <c r="HQ703" s="50"/>
      <c r="HR703" s="50"/>
      <c r="HS703" s="50"/>
      <c r="HT703" s="50"/>
      <c r="HU703" s="50"/>
      <c r="HV703" s="50"/>
      <c r="HW703" s="50"/>
      <c r="HX703" s="50"/>
      <c r="HY703" s="50"/>
      <c r="HZ703" s="50"/>
      <c r="IA703" s="50"/>
      <c r="IB703" s="50"/>
      <c r="IC703" s="50"/>
      <c r="ID703" s="50"/>
      <c r="IE703" s="50"/>
      <c r="IF703" s="50"/>
      <c r="IG703" s="50"/>
      <c r="IH703" s="50"/>
      <c r="II703" s="50"/>
      <c r="IJ703" s="50"/>
      <c r="IK703" s="50"/>
      <c r="IL703" s="50"/>
      <c r="IM703" s="50"/>
      <c r="IN703" s="50"/>
      <c r="IO703" s="50"/>
      <c r="IP703" s="50"/>
    </row>
    <row r="704" spans="1:250" s="49" customFormat="1" ht="28.5" customHeight="1" x14ac:dyDescent="0.25">
      <c r="A704" s="119" t="s">
        <v>136</v>
      </c>
      <c r="B704" s="113" t="s">
        <v>504</v>
      </c>
      <c r="C704" s="113" t="s">
        <v>406</v>
      </c>
      <c r="D704" s="113" t="s">
        <v>55</v>
      </c>
      <c r="E704" s="113" t="s">
        <v>410</v>
      </c>
      <c r="F704" s="113" t="s">
        <v>58</v>
      </c>
      <c r="G704" s="114">
        <f>G705</f>
        <v>5.9</v>
      </c>
      <c r="H704" s="114">
        <f t="shared" si="105"/>
        <v>5.9</v>
      </c>
      <c r="I704" s="114">
        <f t="shared" si="105"/>
        <v>5.9</v>
      </c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/>
      <c r="AL704" s="50"/>
      <c r="AM704" s="50"/>
      <c r="AN704" s="50"/>
      <c r="AO704" s="50"/>
      <c r="AP704" s="50"/>
      <c r="AQ704" s="50"/>
      <c r="AR704" s="50"/>
      <c r="AS704" s="50"/>
      <c r="AT704" s="50"/>
      <c r="AU704" s="50"/>
      <c r="AV704" s="50"/>
      <c r="AW704" s="50"/>
      <c r="AX704" s="50"/>
      <c r="AY704" s="50"/>
      <c r="AZ704" s="50"/>
      <c r="BA704" s="50"/>
      <c r="BB704" s="50"/>
      <c r="BC704" s="50"/>
      <c r="BD704" s="50"/>
      <c r="BE704" s="50"/>
      <c r="BF704" s="50"/>
      <c r="BG704" s="50"/>
      <c r="BH704" s="50"/>
      <c r="BI704" s="50"/>
      <c r="BJ704" s="50"/>
      <c r="BK704" s="50"/>
      <c r="BL704" s="50"/>
      <c r="BM704" s="50"/>
      <c r="BN704" s="50"/>
      <c r="BO704" s="50"/>
      <c r="BP704" s="50"/>
      <c r="BQ704" s="50"/>
      <c r="BR704" s="50"/>
      <c r="BS704" s="50"/>
      <c r="BT704" s="50"/>
      <c r="BU704" s="50"/>
      <c r="BV704" s="50"/>
      <c r="BW704" s="50"/>
      <c r="BX704" s="50"/>
      <c r="BY704" s="50"/>
      <c r="BZ704" s="50"/>
      <c r="CA704" s="50"/>
      <c r="CB704" s="50"/>
      <c r="CC704" s="50"/>
      <c r="CD704" s="50"/>
      <c r="CE704" s="50"/>
      <c r="CF704" s="50"/>
      <c r="CG704" s="50"/>
      <c r="CH704" s="50"/>
      <c r="CI704" s="50"/>
      <c r="CJ704" s="50"/>
      <c r="CK704" s="50"/>
      <c r="CL704" s="50"/>
      <c r="CM704" s="50"/>
      <c r="CN704" s="50"/>
      <c r="CO704" s="50"/>
      <c r="CP704" s="50"/>
      <c r="CQ704" s="50"/>
      <c r="CR704" s="50"/>
      <c r="CS704" s="50"/>
      <c r="CT704" s="50"/>
      <c r="CU704" s="50"/>
      <c r="CV704" s="50"/>
      <c r="CW704" s="50"/>
      <c r="CX704" s="50"/>
      <c r="CY704" s="50"/>
      <c r="CZ704" s="50"/>
      <c r="DA704" s="50"/>
      <c r="DB704" s="50"/>
      <c r="DC704" s="50"/>
      <c r="DD704" s="50"/>
      <c r="DE704" s="50"/>
      <c r="DF704" s="50"/>
      <c r="DG704" s="50"/>
      <c r="DH704" s="50"/>
      <c r="DI704" s="50"/>
      <c r="DJ704" s="50"/>
      <c r="DK704" s="50"/>
      <c r="DL704" s="50"/>
      <c r="DM704" s="50"/>
      <c r="DN704" s="50"/>
      <c r="DO704" s="50"/>
      <c r="DP704" s="50"/>
      <c r="DQ704" s="50"/>
      <c r="DR704" s="50"/>
      <c r="DS704" s="50"/>
      <c r="DT704" s="50"/>
      <c r="DU704" s="50"/>
      <c r="DV704" s="50"/>
      <c r="DW704" s="50"/>
      <c r="DX704" s="50"/>
      <c r="DY704" s="50"/>
      <c r="DZ704" s="50"/>
      <c r="EA704" s="50"/>
      <c r="EB704" s="50"/>
      <c r="EC704" s="50"/>
      <c r="ED704" s="50"/>
      <c r="EE704" s="50"/>
      <c r="EF704" s="50"/>
      <c r="EG704" s="50"/>
      <c r="EH704" s="50"/>
      <c r="EI704" s="50"/>
      <c r="EJ704" s="50"/>
      <c r="EK704" s="50"/>
      <c r="EL704" s="50"/>
      <c r="EM704" s="50"/>
      <c r="EN704" s="50"/>
      <c r="EO704" s="50"/>
      <c r="EP704" s="50"/>
      <c r="EQ704" s="50"/>
      <c r="ER704" s="50"/>
      <c r="ES704" s="50"/>
      <c r="ET704" s="50"/>
      <c r="EU704" s="50"/>
      <c r="EV704" s="50"/>
      <c r="EW704" s="50"/>
      <c r="EX704" s="50"/>
      <c r="EY704" s="50"/>
      <c r="EZ704" s="50"/>
      <c r="FA704" s="50"/>
      <c r="FB704" s="50"/>
      <c r="FC704" s="50"/>
      <c r="FD704" s="50"/>
      <c r="FE704" s="50"/>
      <c r="FF704" s="50"/>
      <c r="FG704" s="50"/>
      <c r="FH704" s="50"/>
      <c r="FI704" s="50"/>
      <c r="FJ704" s="50"/>
      <c r="FK704" s="50"/>
      <c r="FL704" s="50"/>
      <c r="FM704" s="50"/>
      <c r="FN704" s="50"/>
      <c r="FO704" s="50"/>
      <c r="FP704" s="50"/>
      <c r="FQ704" s="50"/>
      <c r="FR704" s="50"/>
      <c r="FS704" s="50"/>
      <c r="FT704" s="50"/>
      <c r="FU704" s="50"/>
      <c r="FV704" s="50"/>
      <c r="FW704" s="50"/>
      <c r="FX704" s="50"/>
      <c r="FY704" s="50"/>
      <c r="FZ704" s="50"/>
      <c r="GA704" s="50"/>
      <c r="GB704" s="50"/>
      <c r="GC704" s="50"/>
      <c r="GD704" s="50"/>
      <c r="GE704" s="50"/>
      <c r="GF704" s="50"/>
      <c r="GG704" s="50"/>
      <c r="GH704" s="50"/>
      <c r="GI704" s="50"/>
      <c r="GJ704" s="50"/>
      <c r="GK704" s="50"/>
      <c r="GL704" s="50"/>
      <c r="GM704" s="50"/>
      <c r="GN704" s="50"/>
      <c r="GO704" s="50"/>
      <c r="GP704" s="50"/>
      <c r="GQ704" s="50"/>
      <c r="GR704" s="50"/>
      <c r="GS704" s="50"/>
      <c r="GT704" s="50"/>
      <c r="GU704" s="50"/>
      <c r="GV704" s="50"/>
      <c r="GW704" s="50"/>
      <c r="GX704" s="50"/>
      <c r="GY704" s="50"/>
      <c r="GZ704" s="50"/>
      <c r="HA704" s="50"/>
      <c r="HB704" s="50"/>
      <c r="HC704" s="50"/>
      <c r="HD704" s="50"/>
      <c r="HE704" s="50"/>
      <c r="HF704" s="50"/>
      <c r="HG704" s="50"/>
      <c r="HH704" s="50"/>
      <c r="HI704" s="50"/>
      <c r="HJ704" s="50"/>
      <c r="HK704" s="50"/>
      <c r="HL704" s="50"/>
      <c r="HM704" s="50"/>
      <c r="HN704" s="50"/>
      <c r="HO704" s="50"/>
      <c r="HP704" s="50"/>
      <c r="HQ704" s="50"/>
      <c r="HR704" s="50"/>
      <c r="HS704" s="50"/>
      <c r="HT704" s="50"/>
      <c r="HU704" s="50"/>
      <c r="HV704" s="50"/>
      <c r="HW704" s="50"/>
      <c r="HX704" s="50"/>
      <c r="HY704" s="50"/>
      <c r="HZ704" s="50"/>
      <c r="IA704" s="50"/>
      <c r="IB704" s="50"/>
      <c r="IC704" s="50"/>
      <c r="ID704" s="50"/>
      <c r="IE704" s="50"/>
      <c r="IF704" s="50"/>
      <c r="IG704" s="50"/>
      <c r="IH704" s="50"/>
      <c r="II704" s="50"/>
      <c r="IJ704" s="50"/>
      <c r="IK704" s="50"/>
      <c r="IL704" s="50"/>
      <c r="IM704" s="50"/>
      <c r="IN704" s="50"/>
      <c r="IO704" s="50"/>
      <c r="IP704" s="50"/>
    </row>
    <row r="705" spans="1:250" s="49" customFormat="1" ht="37.5" customHeight="1" x14ac:dyDescent="0.25">
      <c r="A705" s="119" t="s">
        <v>77</v>
      </c>
      <c r="B705" s="113" t="s">
        <v>504</v>
      </c>
      <c r="C705" s="113" t="s">
        <v>406</v>
      </c>
      <c r="D705" s="113" t="s">
        <v>55</v>
      </c>
      <c r="E705" s="113" t="s">
        <v>410</v>
      </c>
      <c r="F705" s="113" t="s">
        <v>78</v>
      </c>
      <c r="G705" s="114">
        <f>G706</f>
        <v>5.9</v>
      </c>
      <c r="H705" s="114">
        <f t="shared" si="105"/>
        <v>5.9</v>
      </c>
      <c r="I705" s="114">
        <f t="shared" si="105"/>
        <v>5.9</v>
      </c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/>
      <c r="AL705" s="50"/>
      <c r="AM705" s="50"/>
      <c r="AN705" s="50"/>
      <c r="AO705" s="50"/>
      <c r="AP705" s="50"/>
      <c r="AQ705" s="50"/>
      <c r="AR705" s="50"/>
      <c r="AS705" s="50"/>
      <c r="AT705" s="50"/>
      <c r="AU705" s="50"/>
      <c r="AV705" s="50"/>
      <c r="AW705" s="50"/>
      <c r="AX705" s="50"/>
      <c r="AY705" s="50"/>
      <c r="AZ705" s="50"/>
      <c r="BA705" s="50"/>
      <c r="BB705" s="50"/>
      <c r="BC705" s="50"/>
      <c r="BD705" s="50"/>
      <c r="BE705" s="50"/>
      <c r="BF705" s="50"/>
      <c r="BG705" s="50"/>
      <c r="BH705" s="50"/>
      <c r="BI705" s="50"/>
      <c r="BJ705" s="50"/>
      <c r="BK705" s="50"/>
      <c r="BL705" s="50"/>
      <c r="BM705" s="50"/>
      <c r="BN705" s="50"/>
      <c r="BO705" s="50"/>
      <c r="BP705" s="50"/>
      <c r="BQ705" s="50"/>
      <c r="BR705" s="50"/>
      <c r="BS705" s="50"/>
      <c r="BT705" s="50"/>
      <c r="BU705" s="50"/>
      <c r="BV705" s="50"/>
      <c r="BW705" s="50"/>
      <c r="BX705" s="50"/>
      <c r="BY705" s="50"/>
      <c r="BZ705" s="50"/>
      <c r="CA705" s="50"/>
      <c r="CB705" s="50"/>
      <c r="CC705" s="50"/>
      <c r="CD705" s="50"/>
      <c r="CE705" s="50"/>
      <c r="CF705" s="50"/>
      <c r="CG705" s="50"/>
      <c r="CH705" s="50"/>
      <c r="CI705" s="50"/>
      <c r="CJ705" s="50"/>
      <c r="CK705" s="50"/>
      <c r="CL705" s="50"/>
      <c r="CM705" s="50"/>
      <c r="CN705" s="50"/>
      <c r="CO705" s="50"/>
      <c r="CP705" s="50"/>
      <c r="CQ705" s="50"/>
      <c r="CR705" s="50"/>
      <c r="CS705" s="50"/>
      <c r="CT705" s="50"/>
      <c r="CU705" s="50"/>
      <c r="CV705" s="50"/>
      <c r="CW705" s="50"/>
      <c r="CX705" s="50"/>
      <c r="CY705" s="50"/>
      <c r="CZ705" s="50"/>
      <c r="DA705" s="50"/>
      <c r="DB705" s="50"/>
      <c r="DC705" s="50"/>
      <c r="DD705" s="50"/>
      <c r="DE705" s="50"/>
      <c r="DF705" s="50"/>
      <c r="DG705" s="50"/>
      <c r="DH705" s="50"/>
      <c r="DI705" s="50"/>
      <c r="DJ705" s="50"/>
      <c r="DK705" s="50"/>
      <c r="DL705" s="50"/>
      <c r="DM705" s="50"/>
      <c r="DN705" s="50"/>
      <c r="DO705" s="50"/>
      <c r="DP705" s="50"/>
      <c r="DQ705" s="50"/>
      <c r="DR705" s="50"/>
      <c r="DS705" s="50"/>
      <c r="DT705" s="50"/>
      <c r="DU705" s="50"/>
      <c r="DV705" s="50"/>
      <c r="DW705" s="50"/>
      <c r="DX705" s="50"/>
      <c r="DY705" s="50"/>
      <c r="DZ705" s="50"/>
      <c r="EA705" s="50"/>
      <c r="EB705" s="50"/>
      <c r="EC705" s="50"/>
      <c r="ED705" s="50"/>
      <c r="EE705" s="50"/>
      <c r="EF705" s="50"/>
      <c r="EG705" s="50"/>
      <c r="EH705" s="50"/>
      <c r="EI705" s="50"/>
      <c r="EJ705" s="50"/>
      <c r="EK705" s="50"/>
      <c r="EL705" s="50"/>
      <c r="EM705" s="50"/>
      <c r="EN705" s="50"/>
      <c r="EO705" s="50"/>
      <c r="EP705" s="50"/>
      <c r="EQ705" s="50"/>
      <c r="ER705" s="50"/>
      <c r="ES705" s="50"/>
      <c r="ET705" s="50"/>
      <c r="EU705" s="50"/>
      <c r="EV705" s="50"/>
      <c r="EW705" s="50"/>
      <c r="EX705" s="50"/>
      <c r="EY705" s="50"/>
      <c r="EZ705" s="50"/>
      <c r="FA705" s="50"/>
      <c r="FB705" s="50"/>
      <c r="FC705" s="50"/>
      <c r="FD705" s="50"/>
      <c r="FE705" s="50"/>
      <c r="FF705" s="50"/>
      <c r="FG705" s="50"/>
      <c r="FH705" s="50"/>
      <c r="FI705" s="50"/>
      <c r="FJ705" s="50"/>
      <c r="FK705" s="50"/>
      <c r="FL705" s="50"/>
      <c r="FM705" s="50"/>
      <c r="FN705" s="50"/>
      <c r="FO705" s="50"/>
      <c r="FP705" s="50"/>
      <c r="FQ705" s="50"/>
      <c r="FR705" s="50"/>
      <c r="FS705" s="50"/>
      <c r="FT705" s="50"/>
      <c r="FU705" s="50"/>
      <c r="FV705" s="50"/>
      <c r="FW705" s="50"/>
      <c r="FX705" s="50"/>
      <c r="FY705" s="50"/>
      <c r="FZ705" s="50"/>
      <c r="GA705" s="50"/>
      <c r="GB705" s="50"/>
      <c r="GC705" s="50"/>
      <c r="GD705" s="50"/>
      <c r="GE705" s="50"/>
      <c r="GF705" s="50"/>
      <c r="GG705" s="50"/>
      <c r="GH705" s="50"/>
      <c r="GI705" s="50"/>
      <c r="GJ705" s="50"/>
      <c r="GK705" s="50"/>
      <c r="GL705" s="50"/>
      <c r="GM705" s="50"/>
      <c r="GN705" s="50"/>
      <c r="GO705" s="50"/>
      <c r="GP705" s="50"/>
      <c r="GQ705" s="50"/>
      <c r="GR705" s="50"/>
      <c r="GS705" s="50"/>
      <c r="GT705" s="50"/>
      <c r="GU705" s="50"/>
      <c r="GV705" s="50"/>
      <c r="GW705" s="50"/>
      <c r="GX705" s="50"/>
      <c r="GY705" s="50"/>
      <c r="GZ705" s="50"/>
      <c r="HA705" s="50"/>
      <c r="HB705" s="50"/>
      <c r="HC705" s="50"/>
      <c r="HD705" s="50"/>
      <c r="HE705" s="50"/>
      <c r="HF705" s="50"/>
      <c r="HG705" s="50"/>
      <c r="HH705" s="50"/>
      <c r="HI705" s="50"/>
      <c r="HJ705" s="50"/>
      <c r="HK705" s="50"/>
      <c r="HL705" s="50"/>
      <c r="HM705" s="50"/>
      <c r="HN705" s="50"/>
      <c r="HO705" s="50"/>
      <c r="HP705" s="50"/>
      <c r="HQ705" s="50"/>
      <c r="HR705" s="50"/>
      <c r="HS705" s="50"/>
      <c r="HT705" s="50"/>
      <c r="HU705" s="50"/>
      <c r="HV705" s="50"/>
      <c r="HW705" s="50"/>
      <c r="HX705" s="50"/>
      <c r="HY705" s="50"/>
      <c r="HZ705" s="50"/>
      <c r="IA705" s="50"/>
      <c r="IB705" s="50"/>
      <c r="IC705" s="50"/>
      <c r="ID705" s="50"/>
      <c r="IE705" s="50"/>
      <c r="IF705" s="50"/>
      <c r="IG705" s="50"/>
      <c r="IH705" s="50"/>
      <c r="II705" s="50"/>
      <c r="IJ705" s="50"/>
      <c r="IK705" s="50"/>
      <c r="IL705" s="50"/>
      <c r="IM705" s="50"/>
      <c r="IN705" s="50"/>
      <c r="IO705" s="50"/>
      <c r="IP705" s="50"/>
    </row>
    <row r="706" spans="1:250" s="49" customFormat="1" ht="24" customHeight="1" x14ac:dyDescent="0.25">
      <c r="A706" s="119" t="s">
        <v>79</v>
      </c>
      <c r="B706" s="113" t="s">
        <v>504</v>
      </c>
      <c r="C706" s="113" t="s">
        <v>406</v>
      </c>
      <c r="D706" s="113" t="s">
        <v>55</v>
      </c>
      <c r="E706" s="113" t="s">
        <v>410</v>
      </c>
      <c r="F706" s="113" t="s">
        <v>80</v>
      </c>
      <c r="G706" s="114">
        <v>5.9</v>
      </c>
      <c r="H706" s="114">
        <v>5.9</v>
      </c>
      <c r="I706" s="114">
        <v>5.9</v>
      </c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/>
      <c r="AL706" s="50"/>
      <c r="AM706" s="50"/>
      <c r="AN706" s="50"/>
      <c r="AO706" s="50"/>
      <c r="AP706" s="50"/>
      <c r="AQ706" s="50"/>
      <c r="AR706" s="50"/>
      <c r="AS706" s="50"/>
      <c r="AT706" s="50"/>
      <c r="AU706" s="50"/>
      <c r="AV706" s="50"/>
      <c r="AW706" s="50"/>
      <c r="AX706" s="50"/>
      <c r="AY706" s="50"/>
      <c r="AZ706" s="50"/>
      <c r="BA706" s="50"/>
      <c r="BB706" s="50"/>
      <c r="BC706" s="50"/>
      <c r="BD706" s="50"/>
      <c r="BE706" s="50"/>
      <c r="BF706" s="50"/>
      <c r="BG706" s="50"/>
      <c r="BH706" s="50"/>
      <c r="BI706" s="50"/>
      <c r="BJ706" s="50"/>
      <c r="BK706" s="50"/>
      <c r="BL706" s="50"/>
      <c r="BM706" s="50"/>
      <c r="BN706" s="50"/>
      <c r="BO706" s="50"/>
      <c r="BP706" s="50"/>
      <c r="BQ706" s="50"/>
      <c r="BR706" s="50"/>
      <c r="BS706" s="50"/>
      <c r="BT706" s="50"/>
      <c r="BU706" s="50"/>
      <c r="BV706" s="50"/>
      <c r="BW706" s="50"/>
      <c r="BX706" s="50"/>
      <c r="BY706" s="50"/>
      <c r="BZ706" s="50"/>
      <c r="CA706" s="50"/>
      <c r="CB706" s="50"/>
      <c r="CC706" s="50"/>
      <c r="CD706" s="50"/>
      <c r="CE706" s="50"/>
      <c r="CF706" s="50"/>
      <c r="CG706" s="50"/>
      <c r="CH706" s="50"/>
      <c r="CI706" s="50"/>
      <c r="CJ706" s="50"/>
      <c r="CK706" s="50"/>
      <c r="CL706" s="50"/>
      <c r="CM706" s="50"/>
      <c r="CN706" s="50"/>
      <c r="CO706" s="50"/>
      <c r="CP706" s="50"/>
      <c r="CQ706" s="50"/>
      <c r="CR706" s="50"/>
      <c r="CS706" s="50"/>
      <c r="CT706" s="50"/>
      <c r="CU706" s="50"/>
      <c r="CV706" s="50"/>
      <c r="CW706" s="50"/>
      <c r="CX706" s="50"/>
      <c r="CY706" s="50"/>
      <c r="CZ706" s="50"/>
      <c r="DA706" s="50"/>
      <c r="DB706" s="50"/>
      <c r="DC706" s="50"/>
      <c r="DD706" s="50"/>
      <c r="DE706" s="50"/>
      <c r="DF706" s="50"/>
      <c r="DG706" s="50"/>
      <c r="DH706" s="50"/>
      <c r="DI706" s="50"/>
      <c r="DJ706" s="50"/>
      <c r="DK706" s="50"/>
      <c r="DL706" s="50"/>
      <c r="DM706" s="50"/>
      <c r="DN706" s="50"/>
      <c r="DO706" s="50"/>
      <c r="DP706" s="50"/>
      <c r="DQ706" s="50"/>
      <c r="DR706" s="50"/>
      <c r="DS706" s="50"/>
      <c r="DT706" s="50"/>
      <c r="DU706" s="50"/>
      <c r="DV706" s="50"/>
      <c r="DW706" s="50"/>
      <c r="DX706" s="50"/>
      <c r="DY706" s="50"/>
      <c r="DZ706" s="50"/>
      <c r="EA706" s="50"/>
      <c r="EB706" s="50"/>
      <c r="EC706" s="50"/>
      <c r="ED706" s="50"/>
      <c r="EE706" s="50"/>
      <c r="EF706" s="50"/>
      <c r="EG706" s="50"/>
      <c r="EH706" s="50"/>
      <c r="EI706" s="50"/>
      <c r="EJ706" s="50"/>
      <c r="EK706" s="50"/>
      <c r="EL706" s="50"/>
      <c r="EM706" s="50"/>
      <c r="EN706" s="50"/>
      <c r="EO706" s="50"/>
      <c r="EP706" s="50"/>
      <c r="EQ706" s="50"/>
      <c r="ER706" s="50"/>
      <c r="ES706" s="50"/>
      <c r="ET706" s="50"/>
      <c r="EU706" s="50"/>
      <c r="EV706" s="50"/>
      <c r="EW706" s="50"/>
      <c r="EX706" s="50"/>
      <c r="EY706" s="50"/>
      <c r="EZ706" s="50"/>
      <c r="FA706" s="50"/>
      <c r="FB706" s="50"/>
      <c r="FC706" s="50"/>
      <c r="FD706" s="50"/>
      <c r="FE706" s="50"/>
      <c r="FF706" s="50"/>
      <c r="FG706" s="50"/>
      <c r="FH706" s="50"/>
      <c r="FI706" s="50"/>
      <c r="FJ706" s="50"/>
      <c r="FK706" s="50"/>
      <c r="FL706" s="50"/>
      <c r="FM706" s="50"/>
      <c r="FN706" s="50"/>
      <c r="FO706" s="50"/>
      <c r="FP706" s="50"/>
      <c r="FQ706" s="50"/>
      <c r="FR706" s="50"/>
      <c r="FS706" s="50"/>
      <c r="FT706" s="50"/>
      <c r="FU706" s="50"/>
      <c r="FV706" s="50"/>
      <c r="FW706" s="50"/>
      <c r="FX706" s="50"/>
      <c r="FY706" s="50"/>
      <c r="FZ706" s="50"/>
      <c r="GA706" s="50"/>
      <c r="GB706" s="50"/>
      <c r="GC706" s="50"/>
      <c r="GD706" s="50"/>
      <c r="GE706" s="50"/>
      <c r="GF706" s="50"/>
      <c r="GG706" s="50"/>
      <c r="GH706" s="50"/>
      <c r="GI706" s="50"/>
      <c r="GJ706" s="50"/>
      <c r="GK706" s="50"/>
      <c r="GL706" s="50"/>
      <c r="GM706" s="50"/>
      <c r="GN706" s="50"/>
      <c r="GO706" s="50"/>
      <c r="GP706" s="50"/>
      <c r="GQ706" s="50"/>
      <c r="GR706" s="50"/>
      <c r="GS706" s="50"/>
      <c r="GT706" s="50"/>
      <c r="GU706" s="50"/>
      <c r="GV706" s="50"/>
      <c r="GW706" s="50"/>
      <c r="GX706" s="50"/>
      <c r="GY706" s="50"/>
      <c r="GZ706" s="50"/>
      <c r="HA706" s="50"/>
      <c r="HB706" s="50"/>
      <c r="HC706" s="50"/>
      <c r="HD706" s="50"/>
      <c r="HE706" s="50"/>
      <c r="HF706" s="50"/>
      <c r="HG706" s="50"/>
      <c r="HH706" s="50"/>
      <c r="HI706" s="50"/>
      <c r="HJ706" s="50"/>
      <c r="HK706" s="50"/>
      <c r="HL706" s="50"/>
      <c r="HM706" s="50"/>
      <c r="HN706" s="50"/>
      <c r="HO706" s="50"/>
      <c r="HP706" s="50"/>
      <c r="HQ706" s="50"/>
      <c r="HR706" s="50"/>
      <c r="HS706" s="50"/>
      <c r="HT706" s="50"/>
      <c r="HU706" s="50"/>
      <c r="HV706" s="50"/>
      <c r="HW706" s="50"/>
      <c r="HX706" s="50"/>
      <c r="HY706" s="50"/>
      <c r="HZ706" s="50"/>
      <c r="IA706" s="50"/>
      <c r="IB706" s="50"/>
      <c r="IC706" s="50"/>
      <c r="ID706" s="50"/>
      <c r="IE706" s="50"/>
      <c r="IF706" s="50"/>
      <c r="IG706" s="50"/>
      <c r="IH706" s="50"/>
      <c r="II706" s="50"/>
      <c r="IJ706" s="50"/>
      <c r="IK706" s="50"/>
      <c r="IL706" s="50"/>
      <c r="IM706" s="50"/>
      <c r="IN706" s="50"/>
      <c r="IO706" s="50"/>
      <c r="IP706" s="50"/>
    </row>
    <row r="707" spans="1:250" s="49" customFormat="1" ht="44.25" hidden="1" customHeight="1" x14ac:dyDescent="0.25">
      <c r="A707" s="119" t="s">
        <v>411</v>
      </c>
      <c r="B707" s="113" t="s">
        <v>504</v>
      </c>
      <c r="C707" s="113" t="s">
        <v>406</v>
      </c>
      <c r="D707" s="113" t="s">
        <v>55</v>
      </c>
      <c r="E707" s="113" t="s">
        <v>412</v>
      </c>
      <c r="F707" s="113" t="s">
        <v>58</v>
      </c>
      <c r="G707" s="114">
        <f>G708</f>
        <v>0</v>
      </c>
      <c r="H707" s="113"/>
      <c r="I707" s="113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/>
      <c r="AL707" s="50"/>
      <c r="AM707" s="50"/>
      <c r="AN707" s="50"/>
      <c r="AO707" s="50"/>
      <c r="AP707" s="50"/>
      <c r="AQ707" s="50"/>
      <c r="AR707" s="50"/>
      <c r="AS707" s="50"/>
      <c r="AT707" s="50"/>
      <c r="AU707" s="50"/>
      <c r="AV707" s="50"/>
      <c r="AW707" s="50"/>
      <c r="AX707" s="50"/>
      <c r="AY707" s="50"/>
      <c r="AZ707" s="50"/>
      <c r="BA707" s="50"/>
      <c r="BB707" s="50"/>
      <c r="BC707" s="50"/>
      <c r="BD707" s="50"/>
      <c r="BE707" s="50"/>
      <c r="BF707" s="50"/>
      <c r="BG707" s="50"/>
      <c r="BH707" s="50"/>
      <c r="BI707" s="50"/>
      <c r="BJ707" s="50"/>
      <c r="BK707" s="50"/>
      <c r="BL707" s="50"/>
      <c r="BM707" s="50"/>
      <c r="BN707" s="50"/>
      <c r="BO707" s="50"/>
      <c r="BP707" s="50"/>
      <c r="BQ707" s="50"/>
      <c r="BR707" s="50"/>
      <c r="BS707" s="50"/>
      <c r="BT707" s="50"/>
      <c r="BU707" s="50"/>
      <c r="BV707" s="50"/>
      <c r="BW707" s="50"/>
      <c r="BX707" s="50"/>
      <c r="BY707" s="50"/>
      <c r="BZ707" s="50"/>
      <c r="CA707" s="50"/>
      <c r="CB707" s="50"/>
      <c r="CC707" s="50"/>
      <c r="CD707" s="50"/>
      <c r="CE707" s="50"/>
      <c r="CF707" s="50"/>
      <c r="CG707" s="50"/>
      <c r="CH707" s="50"/>
      <c r="CI707" s="50"/>
      <c r="CJ707" s="50"/>
      <c r="CK707" s="50"/>
      <c r="CL707" s="50"/>
      <c r="CM707" s="50"/>
      <c r="CN707" s="50"/>
      <c r="CO707" s="50"/>
      <c r="CP707" s="50"/>
      <c r="CQ707" s="50"/>
      <c r="CR707" s="50"/>
      <c r="CS707" s="50"/>
      <c r="CT707" s="50"/>
      <c r="CU707" s="50"/>
      <c r="CV707" s="50"/>
      <c r="CW707" s="50"/>
      <c r="CX707" s="50"/>
      <c r="CY707" s="50"/>
      <c r="CZ707" s="50"/>
      <c r="DA707" s="50"/>
      <c r="DB707" s="50"/>
      <c r="DC707" s="50"/>
      <c r="DD707" s="50"/>
      <c r="DE707" s="50"/>
      <c r="DF707" s="50"/>
      <c r="DG707" s="50"/>
      <c r="DH707" s="50"/>
      <c r="DI707" s="50"/>
      <c r="DJ707" s="50"/>
      <c r="DK707" s="50"/>
      <c r="DL707" s="50"/>
      <c r="DM707" s="50"/>
      <c r="DN707" s="50"/>
      <c r="DO707" s="50"/>
      <c r="DP707" s="50"/>
      <c r="DQ707" s="50"/>
      <c r="DR707" s="50"/>
      <c r="DS707" s="50"/>
      <c r="DT707" s="50"/>
      <c r="DU707" s="50"/>
      <c r="DV707" s="50"/>
      <c r="DW707" s="50"/>
      <c r="DX707" s="50"/>
      <c r="DY707" s="50"/>
      <c r="DZ707" s="50"/>
      <c r="EA707" s="50"/>
      <c r="EB707" s="50"/>
      <c r="EC707" s="50"/>
      <c r="ED707" s="50"/>
      <c r="EE707" s="50"/>
      <c r="EF707" s="50"/>
      <c r="EG707" s="50"/>
      <c r="EH707" s="50"/>
      <c r="EI707" s="50"/>
      <c r="EJ707" s="50"/>
      <c r="EK707" s="50"/>
      <c r="EL707" s="50"/>
      <c r="EM707" s="50"/>
      <c r="EN707" s="50"/>
      <c r="EO707" s="50"/>
      <c r="EP707" s="50"/>
      <c r="EQ707" s="50"/>
      <c r="ER707" s="50"/>
      <c r="ES707" s="50"/>
      <c r="ET707" s="50"/>
      <c r="EU707" s="50"/>
      <c r="EV707" s="50"/>
      <c r="EW707" s="50"/>
      <c r="EX707" s="50"/>
      <c r="EY707" s="50"/>
      <c r="EZ707" s="50"/>
      <c r="FA707" s="50"/>
      <c r="FB707" s="50"/>
      <c r="FC707" s="50"/>
      <c r="FD707" s="50"/>
      <c r="FE707" s="50"/>
      <c r="FF707" s="50"/>
      <c r="FG707" s="50"/>
      <c r="FH707" s="50"/>
      <c r="FI707" s="50"/>
      <c r="FJ707" s="50"/>
      <c r="FK707" s="50"/>
      <c r="FL707" s="50"/>
      <c r="FM707" s="50"/>
      <c r="FN707" s="50"/>
      <c r="FO707" s="50"/>
      <c r="FP707" s="50"/>
      <c r="FQ707" s="50"/>
      <c r="FR707" s="50"/>
      <c r="FS707" s="50"/>
      <c r="FT707" s="50"/>
      <c r="FU707" s="50"/>
      <c r="FV707" s="50"/>
      <c r="FW707" s="50"/>
      <c r="FX707" s="50"/>
      <c r="FY707" s="50"/>
      <c r="FZ707" s="50"/>
      <c r="GA707" s="50"/>
      <c r="GB707" s="50"/>
      <c r="GC707" s="50"/>
      <c r="GD707" s="50"/>
      <c r="GE707" s="50"/>
      <c r="GF707" s="50"/>
      <c r="GG707" s="50"/>
      <c r="GH707" s="50"/>
      <c r="GI707" s="50"/>
      <c r="GJ707" s="50"/>
      <c r="GK707" s="50"/>
      <c r="GL707" s="50"/>
      <c r="GM707" s="50"/>
      <c r="GN707" s="50"/>
      <c r="GO707" s="50"/>
      <c r="GP707" s="50"/>
      <c r="GQ707" s="50"/>
      <c r="GR707" s="50"/>
      <c r="GS707" s="50"/>
      <c r="GT707" s="50"/>
      <c r="GU707" s="50"/>
      <c r="GV707" s="50"/>
      <c r="GW707" s="50"/>
      <c r="GX707" s="50"/>
      <c r="GY707" s="50"/>
      <c r="GZ707" s="50"/>
      <c r="HA707" s="50"/>
      <c r="HB707" s="50"/>
      <c r="HC707" s="50"/>
      <c r="HD707" s="50"/>
      <c r="HE707" s="50"/>
      <c r="HF707" s="50"/>
      <c r="HG707" s="50"/>
      <c r="HH707" s="50"/>
      <c r="HI707" s="50"/>
      <c r="HJ707" s="50"/>
      <c r="HK707" s="50"/>
      <c r="HL707" s="50"/>
      <c r="HM707" s="50"/>
      <c r="HN707" s="50"/>
      <c r="HO707" s="50"/>
      <c r="HP707" s="50"/>
      <c r="HQ707" s="50"/>
      <c r="HR707" s="50"/>
      <c r="HS707" s="50"/>
      <c r="HT707" s="50"/>
      <c r="HU707" s="50"/>
      <c r="HV707" s="50"/>
      <c r="HW707" s="50"/>
      <c r="HX707" s="50"/>
      <c r="HY707" s="50"/>
      <c r="HZ707" s="50"/>
      <c r="IA707" s="50"/>
      <c r="IB707" s="50"/>
      <c r="IC707" s="50"/>
      <c r="ID707" s="50"/>
      <c r="IE707" s="50"/>
      <c r="IF707" s="50"/>
      <c r="IG707" s="50"/>
      <c r="IH707" s="50"/>
      <c r="II707" s="50"/>
      <c r="IJ707" s="50"/>
      <c r="IK707" s="50"/>
      <c r="IL707" s="50"/>
      <c r="IM707" s="50"/>
      <c r="IN707" s="50"/>
      <c r="IO707" s="50"/>
      <c r="IP707" s="50"/>
    </row>
    <row r="708" spans="1:250" s="33" customFormat="1" ht="24.75" hidden="1" customHeight="1" x14ac:dyDescent="0.25">
      <c r="A708" s="119" t="s">
        <v>413</v>
      </c>
      <c r="B708" s="113" t="s">
        <v>504</v>
      </c>
      <c r="C708" s="113" t="s">
        <v>406</v>
      </c>
      <c r="D708" s="113" t="s">
        <v>55</v>
      </c>
      <c r="E708" s="113" t="s">
        <v>414</v>
      </c>
      <c r="F708" s="113" t="s">
        <v>58</v>
      </c>
      <c r="G708" s="114">
        <f>G709</f>
        <v>0</v>
      </c>
      <c r="H708" s="130"/>
      <c r="I708" s="130"/>
    </row>
    <row r="709" spans="1:250" s="33" customFormat="1" ht="16.5" hidden="1" customHeight="1" x14ac:dyDescent="0.25">
      <c r="A709" s="119" t="s">
        <v>136</v>
      </c>
      <c r="B709" s="113" t="s">
        <v>504</v>
      </c>
      <c r="C709" s="113" t="s">
        <v>406</v>
      </c>
      <c r="D709" s="113" t="s">
        <v>55</v>
      </c>
      <c r="E709" s="113" t="s">
        <v>415</v>
      </c>
      <c r="F709" s="113" t="s">
        <v>58</v>
      </c>
      <c r="G709" s="114">
        <f>G710</f>
        <v>0</v>
      </c>
      <c r="H709" s="130"/>
      <c r="I709" s="130"/>
    </row>
    <row r="710" spans="1:250" s="33" customFormat="1" ht="39" hidden="1" customHeight="1" x14ac:dyDescent="0.25">
      <c r="A710" s="119" t="s">
        <v>106</v>
      </c>
      <c r="B710" s="113" t="s">
        <v>504</v>
      </c>
      <c r="C710" s="113" t="s">
        <v>406</v>
      </c>
      <c r="D710" s="113" t="s">
        <v>55</v>
      </c>
      <c r="E710" s="113" t="s">
        <v>415</v>
      </c>
      <c r="F710" s="113" t="s">
        <v>78</v>
      </c>
      <c r="G710" s="114">
        <f>G711</f>
        <v>0</v>
      </c>
      <c r="H710" s="130"/>
      <c r="I710" s="130"/>
    </row>
    <row r="711" spans="1:250" s="33" customFormat="1" ht="4.5" hidden="1" customHeight="1" x14ac:dyDescent="0.25">
      <c r="A711" s="119" t="s">
        <v>79</v>
      </c>
      <c r="B711" s="113" t="s">
        <v>504</v>
      </c>
      <c r="C711" s="113" t="s">
        <v>406</v>
      </c>
      <c r="D711" s="113" t="s">
        <v>55</v>
      </c>
      <c r="E711" s="113" t="s">
        <v>415</v>
      </c>
      <c r="F711" s="113" t="s">
        <v>80</v>
      </c>
      <c r="G711" s="114">
        <f>5.9-5.9</f>
        <v>0</v>
      </c>
      <c r="H711" s="130"/>
      <c r="I711" s="130"/>
    </row>
    <row r="712" spans="1:250" s="35" customFormat="1" ht="15" x14ac:dyDescent="0.25">
      <c r="A712" s="119" t="s">
        <v>505</v>
      </c>
      <c r="B712" s="113" t="s">
        <v>506</v>
      </c>
      <c r="C712" s="113" t="s">
        <v>56</v>
      </c>
      <c r="D712" s="113" t="s">
        <v>56</v>
      </c>
      <c r="E712" s="113" t="s">
        <v>57</v>
      </c>
      <c r="F712" s="113" t="s">
        <v>58</v>
      </c>
      <c r="G712" s="114">
        <f>G713+G765</f>
        <v>3214.9999999999995</v>
      </c>
      <c r="H712" s="114">
        <f>H713+H765</f>
        <v>3104.3</v>
      </c>
      <c r="I712" s="114">
        <f>I713+I765</f>
        <v>2912.7999999999997</v>
      </c>
    </row>
    <row r="713" spans="1:250" s="33" customFormat="1" ht="20.25" customHeight="1" x14ac:dyDescent="0.25">
      <c r="A713" s="131" t="s">
        <v>338</v>
      </c>
      <c r="B713" s="132" t="s">
        <v>506</v>
      </c>
      <c r="C713" s="132" t="s">
        <v>115</v>
      </c>
      <c r="D713" s="132" t="s">
        <v>56</v>
      </c>
      <c r="E713" s="132" t="s">
        <v>57</v>
      </c>
      <c r="F713" s="132" t="s">
        <v>58</v>
      </c>
      <c r="G713" s="127">
        <f>G714</f>
        <v>2836.9999999999995</v>
      </c>
      <c r="H713" s="127">
        <f>H714</f>
        <v>2735.3</v>
      </c>
      <c r="I713" s="127">
        <f>I714</f>
        <v>2634.6</v>
      </c>
    </row>
    <row r="714" spans="1:250" s="33" customFormat="1" ht="20.25" customHeight="1" x14ac:dyDescent="0.25">
      <c r="A714" s="119" t="s">
        <v>388</v>
      </c>
      <c r="B714" s="132" t="s">
        <v>506</v>
      </c>
      <c r="C714" s="132" t="s">
        <v>115</v>
      </c>
      <c r="D714" s="132" t="s">
        <v>198</v>
      </c>
      <c r="E714" s="132" t="s">
        <v>57</v>
      </c>
      <c r="F714" s="132" t="s">
        <v>58</v>
      </c>
      <c r="G714" s="127">
        <f>G715+G720</f>
        <v>2836.9999999999995</v>
      </c>
      <c r="H714" s="127">
        <f>H715+H720</f>
        <v>2735.3</v>
      </c>
      <c r="I714" s="127">
        <f>I715+I720</f>
        <v>2634.6</v>
      </c>
    </row>
    <row r="715" spans="1:250" s="33" customFormat="1" ht="43.5" customHeight="1" x14ac:dyDescent="0.25">
      <c r="A715" s="119" t="s">
        <v>727</v>
      </c>
      <c r="B715" s="132" t="s">
        <v>506</v>
      </c>
      <c r="C715" s="132" t="s">
        <v>115</v>
      </c>
      <c r="D715" s="132" t="s">
        <v>198</v>
      </c>
      <c r="E715" s="132" t="s">
        <v>362</v>
      </c>
      <c r="F715" s="132" t="s">
        <v>58</v>
      </c>
      <c r="G715" s="127">
        <f>G716</f>
        <v>34</v>
      </c>
      <c r="H715" s="127">
        <f t="shared" ref="H715:I718" si="106">H716</f>
        <v>34</v>
      </c>
      <c r="I715" s="127">
        <f t="shared" si="106"/>
        <v>34</v>
      </c>
    </row>
    <row r="716" spans="1:250" s="33" customFormat="1" ht="64.5" x14ac:dyDescent="0.25">
      <c r="A716" s="119" t="s">
        <v>390</v>
      </c>
      <c r="B716" s="132" t="s">
        <v>506</v>
      </c>
      <c r="C716" s="132" t="s">
        <v>115</v>
      </c>
      <c r="D716" s="132" t="s">
        <v>198</v>
      </c>
      <c r="E716" s="132" t="s">
        <v>364</v>
      </c>
      <c r="F716" s="132" t="s">
        <v>58</v>
      </c>
      <c r="G716" s="127">
        <f>G717</f>
        <v>34</v>
      </c>
      <c r="H716" s="127">
        <f t="shared" si="106"/>
        <v>34</v>
      </c>
      <c r="I716" s="127">
        <f t="shared" si="106"/>
        <v>34</v>
      </c>
    </row>
    <row r="717" spans="1:250" s="33" customFormat="1" ht="15" x14ac:dyDescent="0.25">
      <c r="A717" s="119" t="s">
        <v>136</v>
      </c>
      <c r="B717" s="132" t="s">
        <v>506</v>
      </c>
      <c r="C717" s="132" t="s">
        <v>115</v>
      </c>
      <c r="D717" s="132" t="s">
        <v>198</v>
      </c>
      <c r="E717" s="132" t="s">
        <v>365</v>
      </c>
      <c r="F717" s="132" t="s">
        <v>58</v>
      </c>
      <c r="G717" s="127">
        <f>G718</f>
        <v>34</v>
      </c>
      <c r="H717" s="127">
        <f t="shared" si="106"/>
        <v>34</v>
      </c>
      <c r="I717" s="127">
        <f t="shared" si="106"/>
        <v>34</v>
      </c>
    </row>
    <row r="718" spans="1:250" s="33" customFormat="1" ht="70.5" customHeight="1" x14ac:dyDescent="0.25">
      <c r="A718" s="119" t="s">
        <v>67</v>
      </c>
      <c r="B718" s="132" t="s">
        <v>506</v>
      </c>
      <c r="C718" s="132" t="s">
        <v>115</v>
      </c>
      <c r="D718" s="132" t="s">
        <v>198</v>
      </c>
      <c r="E718" s="132" t="s">
        <v>365</v>
      </c>
      <c r="F718" s="132" t="s">
        <v>68</v>
      </c>
      <c r="G718" s="127">
        <f>G719</f>
        <v>34</v>
      </c>
      <c r="H718" s="127">
        <f t="shared" si="106"/>
        <v>34</v>
      </c>
      <c r="I718" s="127">
        <f t="shared" si="106"/>
        <v>34</v>
      </c>
    </row>
    <row r="719" spans="1:250" s="33" customFormat="1" ht="15" x14ac:dyDescent="0.25">
      <c r="A719" s="119" t="s">
        <v>194</v>
      </c>
      <c r="B719" s="132" t="s">
        <v>506</v>
      </c>
      <c r="C719" s="132" t="s">
        <v>115</v>
      </c>
      <c r="D719" s="132" t="s">
        <v>198</v>
      </c>
      <c r="E719" s="132" t="s">
        <v>365</v>
      </c>
      <c r="F719" s="132" t="s">
        <v>195</v>
      </c>
      <c r="G719" s="127">
        <v>34</v>
      </c>
      <c r="H719" s="127">
        <v>34</v>
      </c>
      <c r="I719" s="127">
        <v>34</v>
      </c>
    </row>
    <row r="720" spans="1:250" s="33" customFormat="1" ht="42.75" customHeight="1" x14ac:dyDescent="0.25">
      <c r="A720" s="131" t="s">
        <v>729</v>
      </c>
      <c r="B720" s="132" t="s">
        <v>506</v>
      </c>
      <c r="C720" s="132" t="s">
        <v>115</v>
      </c>
      <c r="D720" s="132" t="s">
        <v>198</v>
      </c>
      <c r="E720" s="132" t="s">
        <v>367</v>
      </c>
      <c r="F720" s="132" t="s">
        <v>58</v>
      </c>
      <c r="G720" s="114">
        <f>G721+G744+G748</f>
        <v>2802.9999999999995</v>
      </c>
      <c r="H720" s="114">
        <f>H721+H744+H748</f>
        <v>2701.3</v>
      </c>
      <c r="I720" s="114">
        <f>I721+I744+I748</f>
        <v>2600.6</v>
      </c>
    </row>
    <row r="721" spans="1:9" s="33" customFormat="1" ht="54" customHeight="1" x14ac:dyDescent="0.25">
      <c r="A721" s="119" t="s">
        <v>368</v>
      </c>
      <c r="B721" s="113" t="s">
        <v>506</v>
      </c>
      <c r="C721" s="113" t="s">
        <v>115</v>
      </c>
      <c r="D721" s="132" t="s">
        <v>198</v>
      </c>
      <c r="E721" s="113" t="s">
        <v>369</v>
      </c>
      <c r="F721" s="113" t="s">
        <v>58</v>
      </c>
      <c r="G721" s="114">
        <f>G722+G735+G738+G741+G727+G730</f>
        <v>2318.7999999999997</v>
      </c>
      <c r="H721" s="114">
        <f t="shared" ref="H721:I721" si="107">H722+H735+H738+H741+H727+H730</f>
        <v>2423</v>
      </c>
      <c r="I721" s="114">
        <f t="shared" si="107"/>
        <v>2423</v>
      </c>
    </row>
    <row r="722" spans="1:9" s="33" customFormat="1" ht="31.5" customHeight="1" x14ac:dyDescent="0.25">
      <c r="A722" s="119" t="s">
        <v>192</v>
      </c>
      <c r="B722" s="113" t="s">
        <v>506</v>
      </c>
      <c r="C722" s="113" t="s">
        <v>115</v>
      </c>
      <c r="D722" s="132" t="s">
        <v>198</v>
      </c>
      <c r="E722" s="113" t="s">
        <v>370</v>
      </c>
      <c r="F722" s="113" t="s">
        <v>58</v>
      </c>
      <c r="G722" s="114">
        <f>G723+G725+G733</f>
        <v>1875.3</v>
      </c>
      <c r="H722" s="114">
        <f>H723+H725</f>
        <v>2032.4</v>
      </c>
      <c r="I722" s="114">
        <f>I723+I725</f>
        <v>2032.4</v>
      </c>
    </row>
    <row r="723" spans="1:9" ht="55.5" customHeight="1" x14ac:dyDescent="0.25">
      <c r="A723" s="119" t="s">
        <v>67</v>
      </c>
      <c r="B723" s="113" t="s">
        <v>506</v>
      </c>
      <c r="C723" s="113" t="s">
        <v>115</v>
      </c>
      <c r="D723" s="132" t="s">
        <v>198</v>
      </c>
      <c r="E723" s="113" t="s">
        <v>370</v>
      </c>
      <c r="F723" s="113" t="s">
        <v>68</v>
      </c>
      <c r="G723" s="114">
        <f>G724</f>
        <v>1865.3</v>
      </c>
      <c r="H723" s="114">
        <f>H724</f>
        <v>2032.4</v>
      </c>
      <c r="I723" s="114">
        <f>I724</f>
        <v>2032.4</v>
      </c>
    </row>
    <row r="724" spans="1:9" ht="21" customHeight="1" x14ac:dyDescent="0.25">
      <c r="A724" s="119" t="s">
        <v>194</v>
      </c>
      <c r="B724" s="113" t="s">
        <v>506</v>
      </c>
      <c r="C724" s="113" t="s">
        <v>115</v>
      </c>
      <c r="D724" s="132" t="s">
        <v>198</v>
      </c>
      <c r="E724" s="113" t="s">
        <v>370</v>
      </c>
      <c r="F724" s="113" t="s">
        <v>195</v>
      </c>
      <c r="G724" s="114">
        <f>2208.6-293-50.3</f>
        <v>1865.3</v>
      </c>
      <c r="H724" s="114">
        <v>2032.4</v>
      </c>
      <c r="I724" s="114">
        <v>2032.4</v>
      </c>
    </row>
    <row r="725" spans="1:9" ht="30" hidden="1" customHeight="1" x14ac:dyDescent="0.25">
      <c r="A725" s="119" t="s">
        <v>77</v>
      </c>
      <c r="B725" s="113" t="s">
        <v>506</v>
      </c>
      <c r="C725" s="113" t="s">
        <v>115</v>
      </c>
      <c r="D725" s="132" t="s">
        <v>198</v>
      </c>
      <c r="E725" s="113" t="s">
        <v>370</v>
      </c>
      <c r="F725" s="113" t="s">
        <v>78</v>
      </c>
      <c r="G725" s="114">
        <f>G726</f>
        <v>0</v>
      </c>
      <c r="H725" s="130"/>
      <c r="I725" s="130"/>
    </row>
    <row r="726" spans="1:9" ht="26.25" hidden="1" customHeight="1" x14ac:dyDescent="0.25">
      <c r="A726" s="119" t="s">
        <v>79</v>
      </c>
      <c r="B726" s="113" t="s">
        <v>506</v>
      </c>
      <c r="C726" s="113" t="s">
        <v>115</v>
      </c>
      <c r="D726" s="132" t="s">
        <v>198</v>
      </c>
      <c r="E726" s="113" t="s">
        <v>370</v>
      </c>
      <c r="F726" s="113" t="s">
        <v>80</v>
      </c>
      <c r="G726" s="114">
        <v>0</v>
      </c>
      <c r="H726" s="130"/>
      <c r="I726" s="130"/>
    </row>
    <row r="727" spans="1:9" ht="45" customHeight="1" x14ac:dyDescent="0.25">
      <c r="A727" s="119" t="s">
        <v>764</v>
      </c>
      <c r="B727" s="113" t="s">
        <v>506</v>
      </c>
      <c r="C727" s="113" t="s">
        <v>115</v>
      </c>
      <c r="D727" s="132" t="s">
        <v>198</v>
      </c>
      <c r="E727" s="113" t="s">
        <v>765</v>
      </c>
      <c r="F727" s="113" t="s">
        <v>58</v>
      </c>
      <c r="G727" s="114">
        <f>G728</f>
        <v>293</v>
      </c>
      <c r="H727" s="114">
        <f t="shared" ref="H727:I727" si="108">H728</f>
        <v>293</v>
      </c>
      <c r="I727" s="114">
        <f t="shared" si="108"/>
        <v>293</v>
      </c>
    </row>
    <row r="728" spans="1:9" ht="70.5" customHeight="1" x14ac:dyDescent="0.25">
      <c r="A728" s="119" t="s">
        <v>67</v>
      </c>
      <c r="B728" s="113" t="s">
        <v>506</v>
      </c>
      <c r="C728" s="113" t="s">
        <v>115</v>
      </c>
      <c r="D728" s="132" t="s">
        <v>198</v>
      </c>
      <c r="E728" s="113" t="s">
        <v>765</v>
      </c>
      <c r="F728" s="113" t="s">
        <v>68</v>
      </c>
      <c r="G728" s="114">
        <f>G729</f>
        <v>293</v>
      </c>
      <c r="H728" s="114">
        <f t="shared" ref="H728:I728" si="109">H729</f>
        <v>293</v>
      </c>
      <c r="I728" s="114">
        <f t="shared" si="109"/>
        <v>293</v>
      </c>
    </row>
    <row r="729" spans="1:9" ht="17.25" customHeight="1" x14ac:dyDescent="0.25">
      <c r="A729" s="119" t="s">
        <v>194</v>
      </c>
      <c r="B729" s="113" t="s">
        <v>506</v>
      </c>
      <c r="C729" s="113" t="s">
        <v>115</v>
      </c>
      <c r="D729" s="132" t="s">
        <v>198</v>
      </c>
      <c r="E729" s="113" t="s">
        <v>765</v>
      </c>
      <c r="F729" s="113" t="s">
        <v>195</v>
      </c>
      <c r="G729" s="114">
        <v>293</v>
      </c>
      <c r="H729" s="139">
        <v>293</v>
      </c>
      <c r="I729" s="139">
        <v>293</v>
      </c>
    </row>
    <row r="730" spans="1:9" ht="54.75" customHeight="1" x14ac:dyDescent="0.25">
      <c r="A730" s="119" t="s">
        <v>698</v>
      </c>
      <c r="B730" s="113" t="s">
        <v>506</v>
      </c>
      <c r="C730" s="113" t="s">
        <v>115</v>
      </c>
      <c r="D730" s="132" t="s">
        <v>198</v>
      </c>
      <c r="E730" s="113" t="s">
        <v>766</v>
      </c>
      <c r="F730" s="113" t="s">
        <v>58</v>
      </c>
      <c r="G730" s="114">
        <f>G731</f>
        <v>97.6</v>
      </c>
      <c r="H730" s="114">
        <f t="shared" ref="H730:I730" si="110">H731</f>
        <v>97.6</v>
      </c>
      <c r="I730" s="114">
        <f t="shared" si="110"/>
        <v>97.6</v>
      </c>
    </row>
    <row r="731" spans="1:9" ht="58.5" customHeight="1" x14ac:dyDescent="0.25">
      <c r="A731" s="119" t="s">
        <v>67</v>
      </c>
      <c r="B731" s="113" t="s">
        <v>506</v>
      </c>
      <c r="C731" s="113" t="s">
        <v>115</v>
      </c>
      <c r="D731" s="132" t="s">
        <v>198</v>
      </c>
      <c r="E731" s="113" t="s">
        <v>766</v>
      </c>
      <c r="F731" s="113" t="s">
        <v>68</v>
      </c>
      <c r="G731" s="114">
        <f>G732</f>
        <v>97.6</v>
      </c>
      <c r="H731" s="114">
        <f t="shared" ref="H731:I731" si="111">H732</f>
        <v>97.6</v>
      </c>
      <c r="I731" s="114">
        <f t="shared" si="111"/>
        <v>97.6</v>
      </c>
    </row>
    <row r="732" spans="1:9" ht="17.25" customHeight="1" x14ac:dyDescent="0.25">
      <c r="A732" s="119" t="s">
        <v>194</v>
      </c>
      <c r="B732" s="113" t="s">
        <v>506</v>
      </c>
      <c r="C732" s="113" t="s">
        <v>115</v>
      </c>
      <c r="D732" s="132" t="s">
        <v>198</v>
      </c>
      <c r="E732" s="113" t="s">
        <v>766</v>
      </c>
      <c r="F732" s="113" t="s">
        <v>195</v>
      </c>
      <c r="G732" s="114">
        <v>97.6</v>
      </c>
      <c r="H732" s="139">
        <v>97.6</v>
      </c>
      <c r="I732" s="139">
        <v>97.6</v>
      </c>
    </row>
    <row r="733" spans="1:9" ht="26.25" customHeight="1" x14ac:dyDescent="0.25">
      <c r="A733" s="119" t="s">
        <v>77</v>
      </c>
      <c r="B733" s="113" t="s">
        <v>506</v>
      </c>
      <c r="C733" s="113" t="s">
        <v>115</v>
      </c>
      <c r="D733" s="132" t="s">
        <v>198</v>
      </c>
      <c r="E733" s="113" t="s">
        <v>370</v>
      </c>
      <c r="F733" s="113" t="s">
        <v>78</v>
      </c>
      <c r="G733" s="133">
        <f>G734</f>
        <v>10</v>
      </c>
      <c r="H733" s="140">
        <v>0</v>
      </c>
      <c r="I733" s="140">
        <v>0</v>
      </c>
    </row>
    <row r="734" spans="1:9" ht="26.25" customHeight="1" x14ac:dyDescent="0.25">
      <c r="A734" s="119" t="s">
        <v>79</v>
      </c>
      <c r="B734" s="113" t="s">
        <v>506</v>
      </c>
      <c r="C734" s="113" t="s">
        <v>115</v>
      </c>
      <c r="D734" s="132" t="s">
        <v>198</v>
      </c>
      <c r="E734" s="113" t="s">
        <v>370</v>
      </c>
      <c r="F734" s="113" t="s">
        <v>80</v>
      </c>
      <c r="G734" s="133">
        <v>10</v>
      </c>
      <c r="H734" s="140">
        <v>0</v>
      </c>
      <c r="I734" s="140">
        <v>0</v>
      </c>
    </row>
    <row r="735" spans="1:9" ht="44.25" customHeight="1" x14ac:dyDescent="0.25">
      <c r="A735" s="119" t="s">
        <v>660</v>
      </c>
      <c r="B735" s="113" t="s">
        <v>506</v>
      </c>
      <c r="C735" s="113" t="s">
        <v>115</v>
      </c>
      <c r="D735" s="132" t="s">
        <v>198</v>
      </c>
      <c r="E735" s="113" t="s">
        <v>694</v>
      </c>
      <c r="F735" s="113" t="s">
        <v>58</v>
      </c>
      <c r="G735" s="114">
        <f>G736</f>
        <v>2.6</v>
      </c>
      <c r="H735" s="114">
        <f t="shared" ref="H735:I736" si="112">H736</f>
        <v>0</v>
      </c>
      <c r="I735" s="114">
        <f t="shared" si="112"/>
        <v>0</v>
      </c>
    </row>
    <row r="736" spans="1:9" ht="75" customHeight="1" x14ac:dyDescent="0.25">
      <c r="A736" s="119" t="s">
        <v>67</v>
      </c>
      <c r="B736" s="113" t="s">
        <v>506</v>
      </c>
      <c r="C736" s="113" t="s">
        <v>115</v>
      </c>
      <c r="D736" s="132" t="s">
        <v>198</v>
      </c>
      <c r="E736" s="113" t="s">
        <v>694</v>
      </c>
      <c r="F736" s="113" t="s">
        <v>68</v>
      </c>
      <c r="G736" s="114">
        <f>G737</f>
        <v>2.6</v>
      </c>
      <c r="H736" s="114">
        <f t="shared" si="112"/>
        <v>0</v>
      </c>
      <c r="I736" s="114">
        <f t="shared" si="112"/>
        <v>0</v>
      </c>
    </row>
    <row r="737" spans="1:9" ht="26.25" customHeight="1" x14ac:dyDescent="0.25">
      <c r="A737" s="119" t="s">
        <v>194</v>
      </c>
      <c r="B737" s="113" t="s">
        <v>506</v>
      </c>
      <c r="C737" s="113" t="s">
        <v>115</v>
      </c>
      <c r="D737" s="132" t="s">
        <v>198</v>
      </c>
      <c r="E737" s="113" t="s">
        <v>694</v>
      </c>
      <c r="F737" s="113" t="s">
        <v>195</v>
      </c>
      <c r="G737" s="114">
        <v>2.6</v>
      </c>
      <c r="H737" s="140"/>
      <c r="I737" s="140"/>
    </row>
    <row r="738" spans="1:9" ht="35.25" customHeight="1" x14ac:dyDescent="0.25">
      <c r="A738" s="119" t="s">
        <v>657</v>
      </c>
      <c r="B738" s="113" t="s">
        <v>506</v>
      </c>
      <c r="C738" s="113" t="s">
        <v>115</v>
      </c>
      <c r="D738" s="132" t="s">
        <v>198</v>
      </c>
      <c r="E738" s="113" t="s">
        <v>695</v>
      </c>
      <c r="F738" s="113" t="s">
        <v>58</v>
      </c>
      <c r="G738" s="114">
        <f>G739</f>
        <v>50.3</v>
      </c>
      <c r="H738" s="114">
        <f t="shared" ref="H738:I739" si="113">H739</f>
        <v>0</v>
      </c>
      <c r="I738" s="114">
        <f t="shared" si="113"/>
        <v>0</v>
      </c>
    </row>
    <row r="739" spans="1:9" ht="72" customHeight="1" x14ac:dyDescent="0.25">
      <c r="A739" s="119" t="s">
        <v>67</v>
      </c>
      <c r="B739" s="113" t="s">
        <v>506</v>
      </c>
      <c r="C739" s="113" t="s">
        <v>115</v>
      </c>
      <c r="D739" s="132" t="s">
        <v>198</v>
      </c>
      <c r="E739" s="113" t="s">
        <v>695</v>
      </c>
      <c r="F739" s="113" t="s">
        <v>68</v>
      </c>
      <c r="G739" s="114">
        <f>G740</f>
        <v>50.3</v>
      </c>
      <c r="H739" s="114">
        <f t="shared" si="113"/>
        <v>0</v>
      </c>
      <c r="I739" s="114">
        <f t="shared" si="113"/>
        <v>0</v>
      </c>
    </row>
    <row r="740" spans="1:9" ht="25.5" customHeight="1" x14ac:dyDescent="0.25">
      <c r="A740" s="119" t="s">
        <v>194</v>
      </c>
      <c r="B740" s="113" t="s">
        <v>506</v>
      </c>
      <c r="C740" s="113" t="s">
        <v>115</v>
      </c>
      <c r="D740" s="132" t="s">
        <v>198</v>
      </c>
      <c r="E740" s="113" t="s">
        <v>695</v>
      </c>
      <c r="F740" s="113" t="s">
        <v>195</v>
      </c>
      <c r="G740" s="114">
        <v>50.3</v>
      </c>
      <c r="H740" s="140"/>
      <c r="I740" s="140"/>
    </row>
    <row r="741" spans="1:9" ht="42.75" hidden="1" customHeight="1" x14ac:dyDescent="0.25">
      <c r="A741" s="119" t="s">
        <v>655</v>
      </c>
      <c r="B741" s="113" t="s">
        <v>506</v>
      </c>
      <c r="C741" s="113" t="s">
        <v>115</v>
      </c>
      <c r="D741" s="132" t="s">
        <v>198</v>
      </c>
      <c r="E741" s="113" t="s">
        <v>696</v>
      </c>
      <c r="F741" s="113" t="s">
        <v>58</v>
      </c>
      <c r="G741" s="114">
        <f>G742</f>
        <v>0</v>
      </c>
      <c r="H741" s="140">
        <v>0</v>
      </c>
      <c r="I741" s="140">
        <v>0</v>
      </c>
    </row>
    <row r="742" spans="1:9" ht="25.5" hidden="1" customHeight="1" x14ac:dyDescent="0.25">
      <c r="A742" s="119" t="s">
        <v>77</v>
      </c>
      <c r="B742" s="113" t="s">
        <v>506</v>
      </c>
      <c r="C742" s="113" t="s">
        <v>115</v>
      </c>
      <c r="D742" s="132" t="s">
        <v>198</v>
      </c>
      <c r="E742" s="113" t="s">
        <v>696</v>
      </c>
      <c r="F742" s="113" t="s">
        <v>78</v>
      </c>
      <c r="G742" s="114">
        <f>G743</f>
        <v>0</v>
      </c>
      <c r="H742" s="140">
        <v>0</v>
      </c>
      <c r="I742" s="140">
        <v>0</v>
      </c>
    </row>
    <row r="743" spans="1:9" ht="30" hidden="1" customHeight="1" x14ac:dyDescent="0.25">
      <c r="A743" s="119" t="s">
        <v>79</v>
      </c>
      <c r="B743" s="113" t="s">
        <v>506</v>
      </c>
      <c r="C743" s="113" t="s">
        <v>115</v>
      </c>
      <c r="D743" s="132" t="s">
        <v>198</v>
      </c>
      <c r="E743" s="113" t="s">
        <v>696</v>
      </c>
      <c r="F743" s="113" t="s">
        <v>80</v>
      </c>
      <c r="G743" s="114"/>
      <c r="H743" s="140"/>
      <c r="I743" s="140"/>
    </row>
    <row r="744" spans="1:9" ht="45" customHeight="1" x14ac:dyDescent="0.25">
      <c r="A744" s="119" t="s">
        <v>371</v>
      </c>
      <c r="B744" s="113" t="s">
        <v>506</v>
      </c>
      <c r="C744" s="113" t="s">
        <v>115</v>
      </c>
      <c r="D744" s="132" t="s">
        <v>198</v>
      </c>
      <c r="E744" s="113" t="s">
        <v>372</v>
      </c>
      <c r="F744" s="113" t="s">
        <v>58</v>
      </c>
      <c r="G744" s="114">
        <f>G745</f>
        <v>51.5</v>
      </c>
      <c r="H744" s="114">
        <f t="shared" ref="H744:I746" si="114">H745</f>
        <v>0</v>
      </c>
      <c r="I744" s="114">
        <f t="shared" si="114"/>
        <v>0</v>
      </c>
    </row>
    <row r="745" spans="1:9" ht="31.5" customHeight="1" x14ac:dyDescent="0.25">
      <c r="A745" s="119" t="s">
        <v>192</v>
      </c>
      <c r="B745" s="113" t="s">
        <v>506</v>
      </c>
      <c r="C745" s="113" t="s">
        <v>115</v>
      </c>
      <c r="D745" s="132" t="s">
        <v>198</v>
      </c>
      <c r="E745" s="113" t="s">
        <v>373</v>
      </c>
      <c r="F745" s="113" t="s">
        <v>58</v>
      </c>
      <c r="G745" s="114">
        <f>G746</f>
        <v>51.5</v>
      </c>
      <c r="H745" s="114">
        <f t="shared" si="114"/>
        <v>0</v>
      </c>
      <c r="I745" s="114">
        <f t="shared" si="114"/>
        <v>0</v>
      </c>
    </row>
    <row r="746" spans="1:9" ht="30.75" customHeight="1" x14ac:dyDescent="0.25">
      <c r="A746" s="119" t="s">
        <v>77</v>
      </c>
      <c r="B746" s="113" t="s">
        <v>506</v>
      </c>
      <c r="C746" s="113" t="s">
        <v>115</v>
      </c>
      <c r="D746" s="132" t="s">
        <v>198</v>
      </c>
      <c r="E746" s="113" t="s">
        <v>373</v>
      </c>
      <c r="F746" s="113" t="s">
        <v>78</v>
      </c>
      <c r="G746" s="114">
        <f>G747</f>
        <v>51.5</v>
      </c>
      <c r="H746" s="114">
        <f t="shared" si="114"/>
        <v>0</v>
      </c>
      <c r="I746" s="114">
        <f t="shared" si="114"/>
        <v>0</v>
      </c>
    </row>
    <row r="747" spans="1:9" ht="26.25" customHeight="1" x14ac:dyDescent="0.25">
      <c r="A747" s="119" t="s">
        <v>79</v>
      </c>
      <c r="B747" s="113" t="s">
        <v>506</v>
      </c>
      <c r="C747" s="113" t="s">
        <v>115</v>
      </c>
      <c r="D747" s="132" t="s">
        <v>198</v>
      </c>
      <c r="E747" s="113" t="s">
        <v>373</v>
      </c>
      <c r="F747" s="113" t="s">
        <v>80</v>
      </c>
      <c r="G747" s="114">
        <v>51.5</v>
      </c>
      <c r="H747" s="114">
        <v>0</v>
      </c>
      <c r="I747" s="114">
        <v>0</v>
      </c>
    </row>
    <row r="748" spans="1:9" ht="26.25" customHeight="1" x14ac:dyDescent="0.25">
      <c r="A748" s="119" t="s">
        <v>374</v>
      </c>
      <c r="B748" s="113" t="s">
        <v>506</v>
      </c>
      <c r="C748" s="113" t="s">
        <v>115</v>
      </c>
      <c r="D748" s="132" t="s">
        <v>198</v>
      </c>
      <c r="E748" s="113" t="s">
        <v>375</v>
      </c>
      <c r="F748" s="113" t="s">
        <v>58</v>
      </c>
      <c r="G748" s="114">
        <f>G749+G752</f>
        <v>432.7</v>
      </c>
      <c r="H748" s="114">
        <f>H749+H752</f>
        <v>278.3</v>
      </c>
      <c r="I748" s="114">
        <f>I749+I752</f>
        <v>177.6</v>
      </c>
    </row>
    <row r="749" spans="1:9" ht="26.25" customHeight="1" x14ac:dyDescent="0.25">
      <c r="A749" s="119" t="s">
        <v>192</v>
      </c>
      <c r="B749" s="113" t="s">
        <v>506</v>
      </c>
      <c r="C749" s="113" t="s">
        <v>115</v>
      </c>
      <c r="D749" s="132" t="s">
        <v>198</v>
      </c>
      <c r="E749" s="113" t="s">
        <v>376</v>
      </c>
      <c r="F749" s="113" t="s">
        <v>58</v>
      </c>
      <c r="G749" s="114">
        <f t="shared" ref="G749:I750" si="115">G750</f>
        <v>392.7</v>
      </c>
      <c r="H749" s="114">
        <f t="shared" si="115"/>
        <v>231.7</v>
      </c>
      <c r="I749" s="114">
        <f t="shared" si="115"/>
        <v>131</v>
      </c>
    </row>
    <row r="750" spans="1:9" ht="26.25" customHeight="1" x14ac:dyDescent="0.25">
      <c r="A750" s="119" t="s">
        <v>77</v>
      </c>
      <c r="B750" s="113" t="s">
        <v>506</v>
      </c>
      <c r="C750" s="113" t="s">
        <v>115</v>
      </c>
      <c r="D750" s="132" t="s">
        <v>198</v>
      </c>
      <c r="E750" s="113" t="s">
        <v>376</v>
      </c>
      <c r="F750" s="113" t="s">
        <v>78</v>
      </c>
      <c r="G750" s="114">
        <f t="shared" si="115"/>
        <v>392.7</v>
      </c>
      <c r="H750" s="114">
        <f t="shared" si="115"/>
        <v>231.7</v>
      </c>
      <c r="I750" s="114">
        <f t="shared" si="115"/>
        <v>131</v>
      </c>
    </row>
    <row r="751" spans="1:9" ht="26.25" customHeight="1" x14ac:dyDescent="0.25">
      <c r="A751" s="119" t="s">
        <v>79</v>
      </c>
      <c r="B751" s="113" t="s">
        <v>506</v>
      </c>
      <c r="C751" s="113" t="s">
        <v>115</v>
      </c>
      <c r="D751" s="132" t="s">
        <v>198</v>
      </c>
      <c r="E751" s="113" t="s">
        <v>376</v>
      </c>
      <c r="F751" s="113" t="s">
        <v>80</v>
      </c>
      <c r="G751" s="114">
        <v>392.7</v>
      </c>
      <c r="H751" s="114">
        <v>231.7</v>
      </c>
      <c r="I751" s="114">
        <v>131</v>
      </c>
    </row>
    <row r="752" spans="1:9" ht="52.5" customHeight="1" x14ac:dyDescent="0.25">
      <c r="A752" s="119" t="s">
        <v>190</v>
      </c>
      <c r="B752" s="113" t="s">
        <v>506</v>
      </c>
      <c r="C752" s="113" t="s">
        <v>115</v>
      </c>
      <c r="D752" s="132" t="s">
        <v>198</v>
      </c>
      <c r="E752" s="113" t="s">
        <v>377</v>
      </c>
      <c r="F752" s="113" t="s">
        <v>58</v>
      </c>
      <c r="G752" s="114">
        <f t="shared" ref="G752:I753" si="116">G753</f>
        <v>40</v>
      </c>
      <c r="H752" s="114">
        <f t="shared" si="116"/>
        <v>46.6</v>
      </c>
      <c r="I752" s="114">
        <f t="shared" si="116"/>
        <v>46.6</v>
      </c>
    </row>
    <row r="753" spans="1:9" s="33" customFormat="1" ht="18.75" customHeight="1" x14ac:dyDescent="0.25">
      <c r="A753" s="119" t="s">
        <v>81</v>
      </c>
      <c r="B753" s="113" t="s">
        <v>506</v>
      </c>
      <c r="C753" s="113" t="s">
        <v>115</v>
      </c>
      <c r="D753" s="132" t="s">
        <v>198</v>
      </c>
      <c r="E753" s="113" t="s">
        <v>377</v>
      </c>
      <c r="F753" s="113" t="s">
        <v>82</v>
      </c>
      <c r="G753" s="114">
        <f t="shared" si="116"/>
        <v>40</v>
      </c>
      <c r="H753" s="114">
        <f t="shared" si="116"/>
        <v>46.6</v>
      </c>
      <c r="I753" s="114">
        <f t="shared" si="116"/>
        <v>46.6</v>
      </c>
    </row>
    <row r="754" spans="1:9" s="33" customFormat="1" ht="15" x14ac:dyDescent="0.25">
      <c r="A754" s="119" t="s">
        <v>83</v>
      </c>
      <c r="B754" s="113" t="s">
        <v>506</v>
      </c>
      <c r="C754" s="113" t="s">
        <v>115</v>
      </c>
      <c r="D754" s="132" t="s">
        <v>198</v>
      </c>
      <c r="E754" s="113" t="s">
        <v>377</v>
      </c>
      <c r="F754" s="113" t="s">
        <v>84</v>
      </c>
      <c r="G754" s="114">
        <v>40</v>
      </c>
      <c r="H754" s="114">
        <v>46.6</v>
      </c>
      <c r="I754" s="114">
        <v>46.6</v>
      </c>
    </row>
    <row r="755" spans="1:9" s="33" customFormat="1" ht="26.25" hidden="1" x14ac:dyDescent="0.25">
      <c r="A755" s="119" t="s">
        <v>466</v>
      </c>
      <c r="B755" s="113" t="s">
        <v>506</v>
      </c>
      <c r="C755" s="113" t="s">
        <v>115</v>
      </c>
      <c r="D755" s="113" t="s">
        <v>60</v>
      </c>
      <c r="E755" s="113" t="s">
        <v>467</v>
      </c>
      <c r="F755" s="113" t="s">
        <v>58</v>
      </c>
      <c r="G755" s="114">
        <f>G756</f>
        <v>0</v>
      </c>
      <c r="H755" s="130"/>
      <c r="I755" s="130"/>
    </row>
    <row r="756" spans="1:9" s="33" customFormat="1" ht="26.25" hidden="1" x14ac:dyDescent="0.25">
      <c r="A756" s="119" t="s">
        <v>465</v>
      </c>
      <c r="B756" s="113" t="s">
        <v>506</v>
      </c>
      <c r="C756" s="113" t="s">
        <v>115</v>
      </c>
      <c r="D756" s="113" t="s">
        <v>60</v>
      </c>
      <c r="E756" s="113" t="s">
        <v>467</v>
      </c>
      <c r="F756" s="113" t="s">
        <v>78</v>
      </c>
      <c r="G756" s="114">
        <f>G757</f>
        <v>0</v>
      </c>
      <c r="H756" s="130"/>
      <c r="I756" s="130"/>
    </row>
    <row r="757" spans="1:9" s="33" customFormat="1" ht="26.25" hidden="1" x14ac:dyDescent="0.25">
      <c r="A757" s="119" t="s">
        <v>210</v>
      </c>
      <c r="B757" s="113" t="s">
        <v>506</v>
      </c>
      <c r="C757" s="113" t="s">
        <v>115</v>
      </c>
      <c r="D757" s="113" t="s">
        <v>60</v>
      </c>
      <c r="E757" s="113" t="s">
        <v>467</v>
      </c>
      <c r="F757" s="113" t="s">
        <v>80</v>
      </c>
      <c r="G757" s="114">
        <v>0</v>
      </c>
      <c r="H757" s="130"/>
      <c r="I757" s="130"/>
    </row>
    <row r="758" spans="1:9" ht="39" hidden="1" x14ac:dyDescent="0.25">
      <c r="A758" s="119" t="s">
        <v>468</v>
      </c>
      <c r="B758" s="113" t="s">
        <v>506</v>
      </c>
      <c r="C758" s="113" t="s">
        <v>115</v>
      </c>
      <c r="D758" s="113" t="s">
        <v>60</v>
      </c>
      <c r="E758" s="113" t="s">
        <v>469</v>
      </c>
      <c r="F758" s="113" t="s">
        <v>58</v>
      </c>
      <c r="G758" s="114">
        <f>G759</f>
        <v>0</v>
      </c>
      <c r="H758" s="130"/>
      <c r="I758" s="130"/>
    </row>
    <row r="759" spans="1:9" ht="26.25" hidden="1" x14ac:dyDescent="0.25">
      <c r="A759" s="119" t="s">
        <v>470</v>
      </c>
      <c r="B759" s="113" t="s">
        <v>506</v>
      </c>
      <c r="C759" s="113" t="s">
        <v>115</v>
      </c>
      <c r="D759" s="113" t="s">
        <v>60</v>
      </c>
      <c r="E759" s="113" t="s">
        <v>469</v>
      </c>
      <c r="F759" s="113" t="s">
        <v>58</v>
      </c>
      <c r="G759" s="114">
        <f>G760</f>
        <v>0</v>
      </c>
      <c r="H759" s="130"/>
      <c r="I759" s="130"/>
    </row>
    <row r="760" spans="1:9" ht="64.5" hidden="1" x14ac:dyDescent="0.25">
      <c r="A760" s="119" t="s">
        <v>67</v>
      </c>
      <c r="B760" s="113" t="s">
        <v>506</v>
      </c>
      <c r="C760" s="113" t="s">
        <v>115</v>
      </c>
      <c r="D760" s="113" t="s">
        <v>60</v>
      </c>
      <c r="E760" s="113" t="s">
        <v>469</v>
      </c>
      <c r="F760" s="113" t="s">
        <v>68</v>
      </c>
      <c r="G760" s="114">
        <f>G761</f>
        <v>0</v>
      </c>
      <c r="H760" s="130"/>
      <c r="I760" s="130"/>
    </row>
    <row r="761" spans="1:9" ht="15" hidden="1" x14ac:dyDescent="0.25">
      <c r="A761" s="119" t="s">
        <v>471</v>
      </c>
      <c r="B761" s="113" t="s">
        <v>506</v>
      </c>
      <c r="C761" s="113" t="s">
        <v>115</v>
      </c>
      <c r="D761" s="113" t="s">
        <v>60</v>
      </c>
      <c r="E761" s="113" t="s">
        <v>469</v>
      </c>
      <c r="F761" s="113" t="s">
        <v>195</v>
      </c>
      <c r="G761" s="114">
        <f>30-30</f>
        <v>0</v>
      </c>
      <c r="H761" s="130"/>
      <c r="I761" s="130"/>
    </row>
    <row r="762" spans="1:9" ht="51.75" hidden="1" x14ac:dyDescent="0.25">
      <c r="A762" s="119" t="s">
        <v>472</v>
      </c>
      <c r="B762" s="113" t="s">
        <v>506</v>
      </c>
      <c r="C762" s="113" t="s">
        <v>115</v>
      </c>
      <c r="D762" s="113" t="s">
        <v>60</v>
      </c>
      <c r="E762" s="113" t="s">
        <v>387</v>
      </c>
      <c r="F762" s="113" t="s">
        <v>58</v>
      </c>
      <c r="G762" s="114">
        <f>G763</f>
        <v>0</v>
      </c>
      <c r="H762" s="130"/>
      <c r="I762" s="130"/>
    </row>
    <row r="763" spans="1:9" ht="26.25" hidden="1" x14ac:dyDescent="0.25">
      <c r="A763" s="119" t="s">
        <v>465</v>
      </c>
      <c r="B763" s="113" t="s">
        <v>506</v>
      </c>
      <c r="C763" s="113" t="s">
        <v>115</v>
      </c>
      <c r="D763" s="113" t="s">
        <v>60</v>
      </c>
      <c r="E763" s="113" t="s">
        <v>387</v>
      </c>
      <c r="F763" s="113" t="s">
        <v>78</v>
      </c>
      <c r="G763" s="114">
        <f>G764</f>
        <v>0</v>
      </c>
      <c r="H763" s="130"/>
      <c r="I763" s="130"/>
    </row>
    <row r="764" spans="1:9" ht="26.25" hidden="1" x14ac:dyDescent="0.25">
      <c r="A764" s="119" t="s">
        <v>210</v>
      </c>
      <c r="B764" s="113" t="s">
        <v>506</v>
      </c>
      <c r="C764" s="113" t="s">
        <v>115</v>
      </c>
      <c r="D764" s="113" t="s">
        <v>60</v>
      </c>
      <c r="E764" s="113" t="s">
        <v>387</v>
      </c>
      <c r="F764" s="113" t="s">
        <v>80</v>
      </c>
      <c r="G764" s="114">
        <v>0</v>
      </c>
      <c r="H764" s="130"/>
      <c r="I764" s="130"/>
    </row>
    <row r="765" spans="1:9" ht="15" x14ac:dyDescent="0.25">
      <c r="A765" s="119" t="s">
        <v>443</v>
      </c>
      <c r="B765" s="113" t="s">
        <v>506</v>
      </c>
      <c r="C765" s="113" t="s">
        <v>121</v>
      </c>
      <c r="D765" s="113" t="s">
        <v>56</v>
      </c>
      <c r="E765" s="113" t="s">
        <v>57</v>
      </c>
      <c r="F765" s="113" t="s">
        <v>58</v>
      </c>
      <c r="G765" s="114">
        <f>G766</f>
        <v>378</v>
      </c>
      <c r="H765" s="114">
        <f>H766</f>
        <v>369</v>
      </c>
      <c r="I765" s="114">
        <f>I766</f>
        <v>278.2</v>
      </c>
    </row>
    <row r="766" spans="1:9" ht="15" x14ac:dyDescent="0.25">
      <c r="A766" s="119" t="s">
        <v>444</v>
      </c>
      <c r="B766" s="113" t="s">
        <v>506</v>
      </c>
      <c r="C766" s="113" t="s">
        <v>121</v>
      </c>
      <c r="D766" s="113" t="s">
        <v>60</v>
      </c>
      <c r="E766" s="113" t="s">
        <v>57</v>
      </c>
      <c r="F766" s="113" t="s">
        <v>58</v>
      </c>
      <c r="G766" s="114">
        <f>G768</f>
        <v>378</v>
      </c>
      <c r="H766" s="114">
        <f>H768</f>
        <v>369</v>
      </c>
      <c r="I766" s="114">
        <f>I768</f>
        <v>278.2</v>
      </c>
    </row>
    <row r="767" spans="1:9" ht="15" hidden="1" x14ac:dyDescent="0.25">
      <c r="A767" s="119"/>
      <c r="B767" s="113"/>
      <c r="C767" s="113"/>
      <c r="D767" s="113"/>
      <c r="E767" s="113"/>
      <c r="F767" s="113"/>
      <c r="G767" s="114"/>
      <c r="H767" s="114"/>
      <c r="I767" s="114"/>
    </row>
    <row r="768" spans="1:9" ht="40.5" customHeight="1" x14ac:dyDescent="0.25">
      <c r="A768" s="119" t="s">
        <v>727</v>
      </c>
      <c r="B768" s="113" t="s">
        <v>506</v>
      </c>
      <c r="C768" s="113" t="s">
        <v>121</v>
      </c>
      <c r="D768" s="113" t="s">
        <v>60</v>
      </c>
      <c r="E768" s="113" t="s">
        <v>362</v>
      </c>
      <c r="F768" s="113" t="s">
        <v>58</v>
      </c>
      <c r="G768" s="114">
        <f>G769+G773+G783</f>
        <v>378</v>
      </c>
      <c r="H768" s="114">
        <f>H769+H773+H783</f>
        <v>369</v>
      </c>
      <c r="I768" s="114">
        <f>I769+I773+I783</f>
        <v>278.2</v>
      </c>
    </row>
    <row r="769" spans="1:9" ht="42.75" customHeight="1" x14ac:dyDescent="0.25">
      <c r="A769" s="119" t="s">
        <v>445</v>
      </c>
      <c r="B769" s="113" t="s">
        <v>506</v>
      </c>
      <c r="C769" s="113" t="s">
        <v>121</v>
      </c>
      <c r="D769" s="113" t="s">
        <v>60</v>
      </c>
      <c r="E769" s="113" t="s">
        <v>446</v>
      </c>
      <c r="F769" s="113" t="s">
        <v>58</v>
      </c>
      <c r="G769" s="114">
        <f>G770</f>
        <v>30</v>
      </c>
      <c r="H769" s="114">
        <f t="shared" ref="H769:I771" si="117">H770</f>
        <v>21</v>
      </c>
      <c r="I769" s="114">
        <f t="shared" si="117"/>
        <v>21</v>
      </c>
    </row>
    <row r="770" spans="1:9" ht="18.75" customHeight="1" x14ac:dyDescent="0.25">
      <c r="A770" s="119" t="s">
        <v>136</v>
      </c>
      <c r="B770" s="113" t="s">
        <v>506</v>
      </c>
      <c r="C770" s="113" t="s">
        <v>121</v>
      </c>
      <c r="D770" s="113" t="s">
        <v>60</v>
      </c>
      <c r="E770" s="113" t="s">
        <v>447</v>
      </c>
      <c r="F770" s="113" t="s">
        <v>58</v>
      </c>
      <c r="G770" s="114">
        <f>G771</f>
        <v>30</v>
      </c>
      <c r="H770" s="114">
        <f t="shared" si="117"/>
        <v>21</v>
      </c>
      <c r="I770" s="114">
        <f t="shared" si="117"/>
        <v>21</v>
      </c>
    </row>
    <row r="771" spans="1:9" ht="30.75" customHeight="1" x14ac:dyDescent="0.25">
      <c r="A771" s="119" t="s">
        <v>77</v>
      </c>
      <c r="B771" s="113" t="s">
        <v>506</v>
      </c>
      <c r="C771" s="113" t="s">
        <v>121</v>
      </c>
      <c r="D771" s="113" t="s">
        <v>60</v>
      </c>
      <c r="E771" s="113" t="s">
        <v>447</v>
      </c>
      <c r="F771" s="113" t="s">
        <v>78</v>
      </c>
      <c r="G771" s="114">
        <f>G772</f>
        <v>30</v>
      </c>
      <c r="H771" s="114">
        <f t="shared" si="117"/>
        <v>21</v>
      </c>
      <c r="I771" s="114">
        <f t="shared" si="117"/>
        <v>21</v>
      </c>
    </row>
    <row r="772" spans="1:9" ht="30" customHeight="1" x14ac:dyDescent="0.25">
      <c r="A772" s="119" t="s">
        <v>79</v>
      </c>
      <c r="B772" s="113" t="s">
        <v>506</v>
      </c>
      <c r="C772" s="113" t="s">
        <v>121</v>
      </c>
      <c r="D772" s="113" t="s">
        <v>60</v>
      </c>
      <c r="E772" s="113" t="s">
        <v>447</v>
      </c>
      <c r="F772" s="113" t="s">
        <v>80</v>
      </c>
      <c r="G772" s="114">
        <v>30</v>
      </c>
      <c r="H772" s="114">
        <v>21</v>
      </c>
      <c r="I772" s="114">
        <v>21</v>
      </c>
    </row>
    <row r="773" spans="1:9" ht="64.5" x14ac:dyDescent="0.25">
      <c r="A773" s="119" t="s">
        <v>390</v>
      </c>
      <c r="B773" s="113" t="s">
        <v>506</v>
      </c>
      <c r="C773" s="113" t="s">
        <v>121</v>
      </c>
      <c r="D773" s="113" t="s">
        <v>60</v>
      </c>
      <c r="E773" s="113" t="s">
        <v>364</v>
      </c>
      <c r="F773" s="113" t="s">
        <v>58</v>
      </c>
      <c r="G773" s="114">
        <f>G774</f>
        <v>328</v>
      </c>
      <c r="H773" s="114">
        <f>H774</f>
        <v>328</v>
      </c>
      <c r="I773" s="114">
        <f>I774</f>
        <v>237.2</v>
      </c>
    </row>
    <row r="774" spans="1:9" ht="20.25" customHeight="1" x14ac:dyDescent="0.25">
      <c r="A774" s="119" t="s">
        <v>136</v>
      </c>
      <c r="B774" s="113" t="s">
        <v>506</v>
      </c>
      <c r="C774" s="113" t="s">
        <v>121</v>
      </c>
      <c r="D774" s="113" t="s">
        <v>60</v>
      </c>
      <c r="E774" s="113" t="s">
        <v>365</v>
      </c>
      <c r="F774" s="113" t="s">
        <v>58</v>
      </c>
      <c r="G774" s="114">
        <f>G775+G777</f>
        <v>328</v>
      </c>
      <c r="H774" s="114">
        <f>H775+H777</f>
        <v>328</v>
      </c>
      <c r="I774" s="114">
        <f>I775+I777</f>
        <v>237.2</v>
      </c>
    </row>
    <row r="775" spans="1:9" ht="69.75" customHeight="1" x14ac:dyDescent="0.25">
      <c r="A775" s="119" t="s">
        <v>67</v>
      </c>
      <c r="B775" s="113" t="s">
        <v>506</v>
      </c>
      <c r="C775" s="113" t="s">
        <v>121</v>
      </c>
      <c r="D775" s="113" t="s">
        <v>60</v>
      </c>
      <c r="E775" s="113" t="s">
        <v>365</v>
      </c>
      <c r="F775" s="113" t="s">
        <v>68</v>
      </c>
      <c r="G775" s="114">
        <f>G776</f>
        <v>187.8</v>
      </c>
      <c r="H775" s="114">
        <f>H776</f>
        <v>187.8</v>
      </c>
      <c r="I775" s="114">
        <f>I776</f>
        <v>107</v>
      </c>
    </row>
    <row r="776" spans="1:9" ht="19.5" customHeight="1" x14ac:dyDescent="0.25">
      <c r="A776" s="119" t="s">
        <v>194</v>
      </c>
      <c r="B776" s="113" t="s">
        <v>506</v>
      </c>
      <c r="C776" s="113" t="s">
        <v>121</v>
      </c>
      <c r="D776" s="113" t="s">
        <v>60</v>
      </c>
      <c r="E776" s="113" t="s">
        <v>365</v>
      </c>
      <c r="F776" s="113" t="s">
        <v>195</v>
      </c>
      <c r="G776" s="114">
        <v>187.8</v>
      </c>
      <c r="H776" s="114">
        <v>187.8</v>
      </c>
      <c r="I776" s="114">
        <v>107</v>
      </c>
    </row>
    <row r="777" spans="1:9" ht="30.75" customHeight="1" x14ac:dyDescent="0.25">
      <c r="A777" s="119" t="s">
        <v>77</v>
      </c>
      <c r="B777" s="113" t="s">
        <v>506</v>
      </c>
      <c r="C777" s="113" t="s">
        <v>121</v>
      </c>
      <c r="D777" s="113" t="s">
        <v>60</v>
      </c>
      <c r="E777" s="113" t="s">
        <v>365</v>
      </c>
      <c r="F777" s="113" t="s">
        <v>78</v>
      </c>
      <c r="G777" s="114">
        <f>G778</f>
        <v>140.19999999999999</v>
      </c>
      <c r="H777" s="114">
        <f>H778</f>
        <v>140.19999999999999</v>
      </c>
      <c r="I777" s="114">
        <f>I778</f>
        <v>130.19999999999999</v>
      </c>
    </row>
    <row r="778" spans="1:9" ht="26.25" x14ac:dyDescent="0.25">
      <c r="A778" s="119" t="s">
        <v>79</v>
      </c>
      <c r="B778" s="113" t="s">
        <v>506</v>
      </c>
      <c r="C778" s="113" t="s">
        <v>121</v>
      </c>
      <c r="D778" s="113" t="s">
        <v>60</v>
      </c>
      <c r="E778" s="113" t="s">
        <v>365</v>
      </c>
      <c r="F778" s="113" t="s">
        <v>80</v>
      </c>
      <c r="G778" s="114">
        <v>140.19999999999999</v>
      </c>
      <c r="H778" s="114">
        <v>140.19999999999999</v>
      </c>
      <c r="I778" s="114">
        <v>130.19999999999999</v>
      </c>
    </row>
    <row r="779" spans="1:9" ht="26.25" hidden="1" x14ac:dyDescent="0.25">
      <c r="A779" s="119" t="s">
        <v>448</v>
      </c>
      <c r="B779" s="113" t="s">
        <v>506</v>
      </c>
      <c r="C779" s="113" t="s">
        <v>121</v>
      </c>
      <c r="D779" s="113" t="s">
        <v>60</v>
      </c>
      <c r="E779" s="113" t="s">
        <v>449</v>
      </c>
      <c r="F779" s="113" t="s">
        <v>58</v>
      </c>
      <c r="G779" s="114">
        <f>G780</f>
        <v>0</v>
      </c>
      <c r="H779" s="130"/>
      <c r="I779" s="130"/>
    </row>
    <row r="780" spans="1:9" ht="15" hidden="1" x14ac:dyDescent="0.25">
      <c r="A780" s="119" t="s">
        <v>136</v>
      </c>
      <c r="B780" s="113" t="s">
        <v>506</v>
      </c>
      <c r="C780" s="113" t="s">
        <v>121</v>
      </c>
      <c r="D780" s="113" t="s">
        <v>60</v>
      </c>
      <c r="E780" s="113" t="s">
        <v>450</v>
      </c>
      <c r="F780" s="113" t="s">
        <v>58</v>
      </c>
      <c r="G780" s="114">
        <f>G781</f>
        <v>0</v>
      </c>
      <c r="H780" s="130"/>
      <c r="I780" s="130"/>
    </row>
    <row r="781" spans="1:9" ht="26.25" hidden="1" x14ac:dyDescent="0.25">
      <c r="A781" s="119" t="s">
        <v>77</v>
      </c>
      <c r="B781" s="113" t="s">
        <v>506</v>
      </c>
      <c r="C781" s="113" t="s">
        <v>121</v>
      </c>
      <c r="D781" s="113" t="s">
        <v>60</v>
      </c>
      <c r="E781" s="113" t="s">
        <v>450</v>
      </c>
      <c r="F781" s="113" t="s">
        <v>78</v>
      </c>
      <c r="G781" s="114">
        <f>G782</f>
        <v>0</v>
      </c>
      <c r="H781" s="130"/>
      <c r="I781" s="130"/>
    </row>
    <row r="782" spans="1:9" ht="26.25" hidden="1" x14ac:dyDescent="0.25">
      <c r="A782" s="119" t="s">
        <v>79</v>
      </c>
      <c r="B782" s="113" t="s">
        <v>506</v>
      </c>
      <c r="C782" s="113" t="s">
        <v>121</v>
      </c>
      <c r="D782" s="113" t="s">
        <v>60</v>
      </c>
      <c r="E782" s="113" t="s">
        <v>450</v>
      </c>
      <c r="F782" s="113" t="s">
        <v>80</v>
      </c>
      <c r="G782" s="114">
        <v>0</v>
      </c>
      <c r="H782" s="130"/>
      <c r="I782" s="130"/>
    </row>
    <row r="783" spans="1:9" ht="26.25" x14ac:dyDescent="0.25">
      <c r="A783" s="119" t="s">
        <v>451</v>
      </c>
      <c r="B783" s="113" t="s">
        <v>506</v>
      </c>
      <c r="C783" s="113" t="s">
        <v>121</v>
      </c>
      <c r="D783" s="113" t="s">
        <v>60</v>
      </c>
      <c r="E783" s="113" t="s">
        <v>452</v>
      </c>
      <c r="F783" s="113" t="s">
        <v>58</v>
      </c>
      <c r="G783" s="114">
        <f>G787+G784</f>
        <v>20</v>
      </c>
      <c r="H783" s="114">
        <f>H787</f>
        <v>20</v>
      </c>
      <c r="I783" s="114">
        <f>I787</f>
        <v>20</v>
      </c>
    </row>
    <row r="784" spans="1:9" ht="39" hidden="1" x14ac:dyDescent="0.25">
      <c r="A784" s="119" t="s">
        <v>655</v>
      </c>
      <c r="B784" s="113" t="s">
        <v>506</v>
      </c>
      <c r="C784" s="113" t="s">
        <v>121</v>
      </c>
      <c r="D784" s="113" t="s">
        <v>60</v>
      </c>
      <c r="E784" s="113" t="s">
        <v>697</v>
      </c>
      <c r="F784" s="113" t="s">
        <v>58</v>
      </c>
      <c r="G784" s="114">
        <f>G785</f>
        <v>0</v>
      </c>
      <c r="H784" s="114">
        <v>0</v>
      </c>
      <c r="I784" s="114">
        <v>0</v>
      </c>
    </row>
    <row r="785" spans="1:9" ht="26.25" hidden="1" x14ac:dyDescent="0.25">
      <c r="A785" s="119" t="s">
        <v>77</v>
      </c>
      <c r="B785" s="113" t="s">
        <v>506</v>
      </c>
      <c r="C785" s="113" t="s">
        <v>121</v>
      </c>
      <c r="D785" s="113" t="s">
        <v>60</v>
      </c>
      <c r="E785" s="113" t="s">
        <v>697</v>
      </c>
      <c r="F785" s="113" t="s">
        <v>78</v>
      </c>
      <c r="G785" s="114">
        <f>G786</f>
        <v>0</v>
      </c>
      <c r="H785" s="114">
        <v>0</v>
      </c>
      <c r="I785" s="114">
        <v>0</v>
      </c>
    </row>
    <row r="786" spans="1:9" ht="26.25" hidden="1" x14ac:dyDescent="0.25">
      <c r="A786" s="119" t="s">
        <v>79</v>
      </c>
      <c r="B786" s="113" t="s">
        <v>506</v>
      </c>
      <c r="C786" s="113" t="s">
        <v>121</v>
      </c>
      <c r="D786" s="113" t="s">
        <v>60</v>
      </c>
      <c r="E786" s="113" t="s">
        <v>697</v>
      </c>
      <c r="F786" s="113" t="s">
        <v>80</v>
      </c>
      <c r="G786" s="114"/>
      <c r="H786" s="114"/>
      <c r="I786" s="114"/>
    </row>
    <row r="787" spans="1:9" ht="15" x14ac:dyDescent="0.25">
      <c r="A787" s="119" t="s">
        <v>136</v>
      </c>
      <c r="B787" s="113" t="s">
        <v>506</v>
      </c>
      <c r="C787" s="113" t="s">
        <v>121</v>
      </c>
      <c r="D787" s="113" t="s">
        <v>60</v>
      </c>
      <c r="E787" s="113" t="s">
        <v>453</v>
      </c>
      <c r="F787" s="113" t="s">
        <v>58</v>
      </c>
      <c r="G787" s="114">
        <f>G788</f>
        <v>20</v>
      </c>
      <c r="H787" s="114">
        <f t="shared" ref="H787:I788" si="118">H788</f>
        <v>20</v>
      </c>
      <c r="I787" s="114">
        <f t="shared" si="118"/>
        <v>20</v>
      </c>
    </row>
    <row r="788" spans="1:9" ht="30.75" customHeight="1" x14ac:dyDescent="0.25">
      <c r="A788" s="119" t="s">
        <v>77</v>
      </c>
      <c r="B788" s="113" t="s">
        <v>506</v>
      </c>
      <c r="C788" s="113" t="s">
        <v>121</v>
      </c>
      <c r="D788" s="113" t="s">
        <v>60</v>
      </c>
      <c r="E788" s="113" t="s">
        <v>453</v>
      </c>
      <c r="F788" s="113" t="s">
        <v>78</v>
      </c>
      <c r="G788" s="114">
        <f>G789</f>
        <v>20</v>
      </c>
      <c r="H788" s="114">
        <f t="shared" si="118"/>
        <v>20</v>
      </c>
      <c r="I788" s="114">
        <f t="shared" si="118"/>
        <v>20</v>
      </c>
    </row>
    <row r="789" spans="1:9" ht="33.75" customHeight="1" x14ac:dyDescent="0.25">
      <c r="A789" s="119" t="s">
        <v>79</v>
      </c>
      <c r="B789" s="113" t="s">
        <v>506</v>
      </c>
      <c r="C789" s="113" t="s">
        <v>121</v>
      </c>
      <c r="D789" s="113" t="s">
        <v>60</v>
      </c>
      <c r="E789" s="113" t="s">
        <v>453</v>
      </c>
      <c r="F789" s="113" t="s">
        <v>80</v>
      </c>
      <c r="G789" s="114">
        <v>20</v>
      </c>
      <c r="H789" s="114">
        <v>20</v>
      </c>
      <c r="I789" s="114">
        <v>20</v>
      </c>
    </row>
    <row r="790" spans="1:9" s="44" customFormat="1" ht="15" hidden="1" customHeight="1" x14ac:dyDescent="0.25">
      <c r="A790" s="119" t="s">
        <v>507</v>
      </c>
      <c r="B790" s="113" t="s">
        <v>491</v>
      </c>
      <c r="C790" s="113" t="s">
        <v>56</v>
      </c>
      <c r="D790" s="113" t="s">
        <v>56</v>
      </c>
      <c r="E790" s="113" t="s">
        <v>57</v>
      </c>
      <c r="F790" s="113" t="s">
        <v>58</v>
      </c>
      <c r="G790" s="114">
        <f>G791</f>
        <v>2468</v>
      </c>
      <c r="H790" s="130"/>
      <c r="I790" s="130"/>
    </row>
    <row r="791" spans="1:9" ht="15" hidden="1" customHeight="1" x14ac:dyDescent="0.25">
      <c r="A791" s="119" t="s">
        <v>201</v>
      </c>
      <c r="B791" s="113" t="s">
        <v>491</v>
      </c>
      <c r="C791" s="113" t="s">
        <v>198</v>
      </c>
      <c r="D791" s="113" t="s">
        <v>56</v>
      </c>
      <c r="E791" s="113" t="s">
        <v>57</v>
      </c>
      <c r="F791" s="113" t="s">
        <v>58</v>
      </c>
      <c r="G791" s="114">
        <f>G792</f>
        <v>2468</v>
      </c>
      <c r="H791" s="130"/>
      <c r="I791" s="130"/>
    </row>
    <row r="792" spans="1:9" ht="39" hidden="1" x14ac:dyDescent="0.25">
      <c r="A792" s="119" t="s">
        <v>508</v>
      </c>
      <c r="B792" s="113" t="s">
        <v>491</v>
      </c>
      <c r="C792" s="113" t="s">
        <v>198</v>
      </c>
      <c r="D792" s="113" t="s">
        <v>203</v>
      </c>
      <c r="E792" s="113" t="s">
        <v>57</v>
      </c>
      <c r="F792" s="113" t="s">
        <v>58</v>
      </c>
      <c r="G792" s="114">
        <f>G793</f>
        <v>2468</v>
      </c>
      <c r="H792" s="130"/>
      <c r="I792" s="130"/>
    </row>
    <row r="793" spans="1:9" ht="51.75" hidden="1" x14ac:dyDescent="0.25">
      <c r="A793" s="119" t="s">
        <v>159</v>
      </c>
      <c r="B793" s="113" t="s">
        <v>491</v>
      </c>
      <c r="C793" s="113" t="s">
        <v>198</v>
      </c>
      <c r="D793" s="113" t="s">
        <v>203</v>
      </c>
      <c r="E793" s="113" t="s">
        <v>160</v>
      </c>
      <c r="F793" s="113" t="s">
        <v>58</v>
      </c>
      <c r="G793" s="114">
        <f>G794</f>
        <v>2468</v>
      </c>
      <c r="H793" s="130"/>
      <c r="I793" s="130"/>
    </row>
    <row r="794" spans="1:9" ht="39" hidden="1" x14ac:dyDescent="0.25">
      <c r="A794" s="119" t="s">
        <v>204</v>
      </c>
      <c r="B794" s="113" t="s">
        <v>491</v>
      </c>
      <c r="C794" s="113" t="s">
        <v>198</v>
      </c>
      <c r="D794" s="113" t="s">
        <v>203</v>
      </c>
      <c r="E794" s="113" t="s">
        <v>205</v>
      </c>
      <c r="F794" s="113" t="s">
        <v>58</v>
      </c>
      <c r="G794" s="114">
        <f>G795</f>
        <v>2468</v>
      </c>
      <c r="H794" s="130"/>
      <c r="I794" s="130"/>
    </row>
    <row r="795" spans="1:9" ht="77.25" hidden="1" x14ac:dyDescent="0.25">
      <c r="A795" s="119" t="s">
        <v>509</v>
      </c>
      <c r="B795" s="113" t="s">
        <v>491</v>
      </c>
      <c r="C795" s="113" t="s">
        <v>198</v>
      </c>
      <c r="D795" s="113" t="s">
        <v>203</v>
      </c>
      <c r="E795" s="113" t="s">
        <v>207</v>
      </c>
      <c r="F795" s="113" t="s">
        <v>58</v>
      </c>
      <c r="G795" s="114">
        <f>G796+G799</f>
        <v>2468</v>
      </c>
      <c r="H795" s="130"/>
      <c r="I795" s="130"/>
    </row>
    <row r="796" spans="1:9" ht="51.75" hidden="1" x14ac:dyDescent="0.25">
      <c r="A796" s="119" t="s">
        <v>190</v>
      </c>
      <c r="B796" s="113" t="s">
        <v>491</v>
      </c>
      <c r="C796" s="113" t="s">
        <v>198</v>
      </c>
      <c r="D796" s="113" t="s">
        <v>203</v>
      </c>
      <c r="E796" s="113" t="s">
        <v>208</v>
      </c>
      <c r="F796" s="113" t="s">
        <v>58</v>
      </c>
      <c r="G796" s="114">
        <f>G797</f>
        <v>4</v>
      </c>
      <c r="H796" s="130"/>
      <c r="I796" s="130"/>
    </row>
    <row r="797" spans="1:9" ht="15" hidden="1" x14ac:dyDescent="0.25">
      <c r="A797" s="119" t="s">
        <v>81</v>
      </c>
      <c r="B797" s="113" t="s">
        <v>491</v>
      </c>
      <c r="C797" s="113" t="s">
        <v>198</v>
      </c>
      <c r="D797" s="113" t="s">
        <v>203</v>
      </c>
      <c r="E797" s="113" t="s">
        <v>208</v>
      </c>
      <c r="F797" s="113" t="s">
        <v>82</v>
      </c>
      <c r="G797" s="114">
        <f>G798</f>
        <v>4</v>
      </c>
      <c r="H797" s="130"/>
      <c r="I797" s="130"/>
    </row>
    <row r="798" spans="1:9" ht="15" hidden="1" x14ac:dyDescent="0.25">
      <c r="A798" s="119" t="s">
        <v>83</v>
      </c>
      <c r="B798" s="113" t="s">
        <v>491</v>
      </c>
      <c r="C798" s="113" t="s">
        <v>198</v>
      </c>
      <c r="D798" s="113" t="s">
        <v>203</v>
      </c>
      <c r="E798" s="113" t="s">
        <v>208</v>
      </c>
      <c r="F798" s="113" t="s">
        <v>84</v>
      </c>
      <c r="G798" s="114">
        <v>4</v>
      </c>
      <c r="H798" s="130"/>
      <c r="I798" s="130"/>
    </row>
    <row r="799" spans="1:9" ht="26.25" hidden="1" x14ac:dyDescent="0.25">
      <c r="A799" s="119" t="s">
        <v>192</v>
      </c>
      <c r="B799" s="113" t="s">
        <v>491</v>
      </c>
      <c r="C799" s="113" t="s">
        <v>198</v>
      </c>
      <c r="D799" s="113" t="s">
        <v>203</v>
      </c>
      <c r="E799" s="113" t="s">
        <v>209</v>
      </c>
      <c r="F799" s="113" t="s">
        <v>58</v>
      </c>
      <c r="G799" s="114">
        <f>G800+G802</f>
        <v>2464</v>
      </c>
      <c r="H799" s="130"/>
      <c r="I799" s="130"/>
    </row>
    <row r="800" spans="1:9" ht="51.75" hidden="1" customHeight="1" x14ac:dyDescent="0.25">
      <c r="A800" s="119" t="s">
        <v>67</v>
      </c>
      <c r="B800" s="113" t="s">
        <v>491</v>
      </c>
      <c r="C800" s="113" t="s">
        <v>198</v>
      </c>
      <c r="D800" s="113" t="s">
        <v>203</v>
      </c>
      <c r="E800" s="113" t="s">
        <v>209</v>
      </c>
      <c r="F800" s="113" t="s">
        <v>68</v>
      </c>
      <c r="G800" s="114">
        <f>G801</f>
        <v>2432.1</v>
      </c>
      <c r="H800" s="130"/>
      <c r="I800" s="130"/>
    </row>
    <row r="801" spans="1:9" ht="15" hidden="1" x14ac:dyDescent="0.25">
      <c r="A801" s="119" t="s">
        <v>194</v>
      </c>
      <c r="B801" s="113" t="s">
        <v>491</v>
      </c>
      <c r="C801" s="113" t="s">
        <v>198</v>
      </c>
      <c r="D801" s="113" t="s">
        <v>203</v>
      </c>
      <c r="E801" s="113" t="s">
        <v>209</v>
      </c>
      <c r="F801" s="113" t="s">
        <v>195</v>
      </c>
      <c r="G801" s="114">
        <v>2432.1</v>
      </c>
      <c r="H801" s="130"/>
      <c r="I801" s="130"/>
    </row>
    <row r="802" spans="1:9" ht="26.25" hidden="1" x14ac:dyDescent="0.25">
      <c r="A802" s="119" t="s">
        <v>77</v>
      </c>
      <c r="B802" s="113" t="s">
        <v>491</v>
      </c>
      <c r="C802" s="113" t="s">
        <v>198</v>
      </c>
      <c r="D802" s="113" t="s">
        <v>203</v>
      </c>
      <c r="E802" s="113" t="s">
        <v>209</v>
      </c>
      <c r="F802" s="113" t="s">
        <v>78</v>
      </c>
      <c r="G802" s="114">
        <f>G803</f>
        <v>31.9</v>
      </c>
      <c r="H802" s="130"/>
      <c r="I802" s="130"/>
    </row>
    <row r="803" spans="1:9" ht="26.25" hidden="1" x14ac:dyDescent="0.25">
      <c r="A803" s="119" t="s">
        <v>210</v>
      </c>
      <c r="B803" s="113" t="s">
        <v>491</v>
      </c>
      <c r="C803" s="113" t="s">
        <v>198</v>
      </c>
      <c r="D803" s="113" t="s">
        <v>203</v>
      </c>
      <c r="E803" s="113" t="s">
        <v>209</v>
      </c>
      <c r="F803" s="113" t="s">
        <v>80</v>
      </c>
      <c r="G803" s="114">
        <v>31.9</v>
      </c>
      <c r="H803" s="130"/>
      <c r="I803" s="130"/>
    </row>
    <row r="804" spans="1:9" ht="15" hidden="1" x14ac:dyDescent="0.25">
      <c r="A804" s="119"/>
      <c r="B804" s="113"/>
      <c r="C804" s="113"/>
      <c r="D804" s="113"/>
      <c r="E804" s="113"/>
      <c r="F804" s="113"/>
      <c r="G804" s="114"/>
      <c r="H804" s="140"/>
      <c r="I804" s="140"/>
    </row>
    <row r="805" spans="1:9" s="36" customFormat="1" ht="15.75" x14ac:dyDescent="0.25">
      <c r="A805" s="119" t="s">
        <v>481</v>
      </c>
      <c r="B805" s="137"/>
      <c r="C805" s="137"/>
      <c r="D805" s="137"/>
      <c r="E805" s="137"/>
      <c r="F805" s="137"/>
      <c r="G805" s="114">
        <f>G13+G43+G57+G665+G712</f>
        <v>94200.6</v>
      </c>
      <c r="H805" s="114">
        <f>H13+H43+H57+H665+H712+H804</f>
        <v>84094.59</v>
      </c>
      <c r="I805" s="114">
        <f>I13+I43+I57+I665+I712+I804</f>
        <v>84340.6</v>
      </c>
    </row>
    <row r="806" spans="1:9" x14ac:dyDescent="0.2">
      <c r="A806" s="37"/>
      <c r="B806" s="38"/>
      <c r="C806" s="38"/>
      <c r="D806" s="38"/>
      <c r="E806" s="38"/>
      <c r="F806" s="38"/>
      <c r="G806" s="38"/>
    </row>
    <row r="807" spans="1:9" x14ac:dyDescent="0.2">
      <c r="A807" s="37"/>
      <c r="B807" s="38"/>
      <c r="C807" s="38"/>
      <c r="D807" s="38"/>
      <c r="E807" s="38"/>
      <c r="F807" s="38"/>
      <c r="G807" s="40"/>
      <c r="H807" s="47"/>
      <c r="I807" s="47"/>
    </row>
    <row r="808" spans="1:9" x14ac:dyDescent="0.2">
      <c r="A808" s="37"/>
      <c r="B808" s="38"/>
      <c r="C808" s="38"/>
      <c r="D808" s="38"/>
      <c r="E808" s="38"/>
      <c r="F808" s="38"/>
      <c r="G808" s="38"/>
    </row>
    <row r="809" spans="1:9" x14ac:dyDescent="0.2">
      <c r="A809" s="37"/>
      <c r="B809" s="38"/>
      <c r="C809" s="38"/>
      <c r="D809" s="38"/>
      <c r="E809" s="38"/>
      <c r="F809" s="38"/>
      <c r="G809" s="38"/>
    </row>
    <row r="810" spans="1:9" x14ac:dyDescent="0.2">
      <c r="A810" s="37"/>
      <c r="B810" s="38"/>
      <c r="C810" s="38"/>
      <c r="D810" s="38"/>
      <c r="E810" s="38"/>
      <c r="F810" s="38"/>
      <c r="G810" s="38"/>
    </row>
    <row r="811" spans="1:9" x14ac:dyDescent="0.2">
      <c r="A811" s="37"/>
      <c r="B811" s="38"/>
      <c r="C811" s="38"/>
      <c r="D811" s="38"/>
      <c r="E811" s="38"/>
      <c r="F811" s="38"/>
      <c r="G811" s="38"/>
    </row>
    <row r="812" spans="1:9" x14ac:dyDescent="0.2">
      <c r="A812" s="37"/>
      <c r="B812" s="38"/>
      <c r="C812" s="38"/>
      <c r="D812" s="38"/>
      <c r="E812" s="38"/>
      <c r="F812" s="38"/>
      <c r="G812" s="38"/>
    </row>
    <row r="813" spans="1:9" x14ac:dyDescent="0.2">
      <c r="A813" s="37"/>
      <c r="B813" s="38"/>
      <c r="C813" s="38"/>
      <c r="D813" s="38"/>
      <c r="E813" s="38"/>
      <c r="F813" s="38"/>
      <c r="G813" s="38"/>
    </row>
    <row r="814" spans="1:9" x14ac:dyDescent="0.2">
      <c r="A814" s="37"/>
      <c r="B814" s="38"/>
      <c r="C814" s="38"/>
      <c r="D814" s="38"/>
      <c r="E814" s="38"/>
      <c r="F814" s="38"/>
      <c r="G814" s="38"/>
    </row>
    <row r="815" spans="1:9" x14ac:dyDescent="0.2">
      <c r="A815" s="37"/>
      <c r="B815" s="38"/>
      <c r="C815" s="38"/>
      <c r="D815" s="38"/>
      <c r="E815" s="38"/>
      <c r="F815" s="38"/>
      <c r="G815" s="38"/>
    </row>
    <row r="816" spans="1:9" x14ac:dyDescent="0.2">
      <c r="A816" s="37"/>
      <c r="B816" s="38"/>
      <c r="C816" s="38"/>
      <c r="D816" s="38"/>
      <c r="E816" s="38"/>
      <c r="F816" s="38"/>
      <c r="G816" s="38"/>
    </row>
    <row r="817" spans="1:7" x14ac:dyDescent="0.2">
      <c r="A817" s="37"/>
      <c r="B817" s="38"/>
      <c r="C817" s="38"/>
      <c r="D817" s="38"/>
      <c r="E817" s="38"/>
      <c r="F817" s="38"/>
      <c r="G817" s="38"/>
    </row>
    <row r="818" spans="1:7" x14ac:dyDescent="0.2">
      <c r="A818" s="37"/>
      <c r="B818" s="38"/>
      <c r="C818" s="38"/>
      <c r="D818" s="38"/>
      <c r="E818" s="38"/>
      <c r="F818" s="38"/>
      <c r="G818" s="38"/>
    </row>
    <row r="819" spans="1:7" x14ac:dyDescent="0.2">
      <c r="A819" s="37"/>
      <c r="B819" s="38"/>
      <c r="C819" s="38"/>
      <c r="D819" s="38"/>
      <c r="E819" s="38"/>
      <c r="F819" s="38"/>
      <c r="G819" s="38"/>
    </row>
    <row r="820" spans="1:7" x14ac:dyDescent="0.2">
      <c r="A820" s="37"/>
      <c r="B820" s="38"/>
      <c r="C820" s="38"/>
      <c r="D820" s="38"/>
      <c r="E820" s="38"/>
      <c r="F820" s="38"/>
      <c r="G820" s="38"/>
    </row>
    <row r="821" spans="1:7" x14ac:dyDescent="0.2">
      <c r="A821" s="37"/>
      <c r="B821" s="38"/>
      <c r="C821" s="38"/>
      <c r="D821" s="38"/>
      <c r="E821" s="38"/>
      <c r="F821" s="38"/>
      <c r="G821" s="38"/>
    </row>
    <row r="822" spans="1:7" x14ac:dyDescent="0.2">
      <c r="A822" s="37"/>
      <c r="B822" s="38"/>
      <c r="C822" s="38"/>
      <c r="D822" s="38"/>
      <c r="E822" s="38"/>
      <c r="F822" s="38"/>
      <c r="G822" s="38"/>
    </row>
    <row r="823" spans="1:7" x14ac:dyDescent="0.2">
      <c r="A823" s="37"/>
      <c r="B823" s="38"/>
      <c r="C823" s="38"/>
      <c r="D823" s="38"/>
      <c r="E823" s="38"/>
      <c r="F823" s="38"/>
      <c r="G823" s="38"/>
    </row>
    <row r="824" spans="1:7" x14ac:dyDescent="0.2">
      <c r="A824" s="37"/>
      <c r="B824" s="38"/>
      <c r="C824" s="38"/>
      <c r="D824" s="38"/>
      <c r="E824" s="38"/>
      <c r="F824" s="38"/>
      <c r="G824" s="38"/>
    </row>
    <row r="825" spans="1:7" x14ac:dyDescent="0.2">
      <c r="A825" s="37"/>
      <c r="B825" s="38"/>
      <c r="C825" s="38"/>
      <c r="D825" s="38"/>
      <c r="E825" s="38"/>
      <c r="F825" s="38"/>
      <c r="G825" s="38"/>
    </row>
    <row r="826" spans="1:7" x14ac:dyDescent="0.2">
      <c r="A826" s="37"/>
      <c r="B826" s="38"/>
      <c r="C826" s="38"/>
      <c r="D826" s="38"/>
      <c r="E826" s="38"/>
      <c r="F826" s="38"/>
      <c r="G826" s="38"/>
    </row>
    <row r="827" spans="1:7" x14ac:dyDescent="0.2">
      <c r="A827" s="37"/>
      <c r="B827" s="38"/>
      <c r="C827" s="38"/>
      <c r="D827" s="38"/>
      <c r="E827" s="38"/>
      <c r="F827" s="38"/>
      <c r="G827" s="38"/>
    </row>
    <row r="828" spans="1:7" x14ac:dyDescent="0.2">
      <c r="A828" s="37"/>
      <c r="B828" s="38"/>
      <c r="C828" s="38"/>
      <c r="D828" s="38"/>
      <c r="E828" s="38"/>
      <c r="F828" s="38"/>
      <c r="G828" s="38"/>
    </row>
    <row r="829" spans="1:7" x14ac:dyDescent="0.2">
      <c r="A829" s="37"/>
      <c r="B829" s="38"/>
      <c r="C829" s="38"/>
      <c r="D829" s="38"/>
      <c r="E829" s="38"/>
      <c r="F829" s="38"/>
      <c r="G829" s="38"/>
    </row>
    <row r="830" spans="1:7" x14ac:dyDescent="0.2">
      <c r="A830" s="37"/>
      <c r="B830" s="38"/>
      <c r="C830" s="38"/>
      <c r="D830" s="38"/>
      <c r="E830" s="38"/>
      <c r="F830" s="38"/>
      <c r="G830" s="38"/>
    </row>
    <row r="831" spans="1:7" x14ac:dyDescent="0.2">
      <c r="A831" s="37"/>
      <c r="B831" s="38"/>
      <c r="C831" s="38"/>
      <c r="D831" s="38"/>
      <c r="E831" s="38"/>
      <c r="F831" s="38"/>
      <c r="G831" s="38"/>
    </row>
    <row r="832" spans="1:7" x14ac:dyDescent="0.2">
      <c r="A832" s="37"/>
      <c r="B832" s="38"/>
      <c r="C832" s="38"/>
      <c r="D832" s="38"/>
      <c r="E832" s="38"/>
      <c r="F832" s="38"/>
      <c r="G832" s="38"/>
    </row>
    <row r="833" spans="1:7" x14ac:dyDescent="0.2">
      <c r="A833" s="37"/>
      <c r="B833" s="38"/>
      <c r="C833" s="38"/>
      <c r="D833" s="38"/>
      <c r="E833" s="38"/>
      <c r="F833" s="38"/>
      <c r="G833" s="38"/>
    </row>
    <row r="834" spans="1:7" x14ac:dyDescent="0.2">
      <c r="A834" s="37"/>
      <c r="B834" s="38"/>
      <c r="C834" s="38"/>
      <c r="D834" s="38"/>
      <c r="E834" s="38"/>
      <c r="F834" s="38"/>
      <c r="G834" s="38"/>
    </row>
    <row r="835" spans="1:7" x14ac:dyDescent="0.2">
      <c r="A835" s="37"/>
      <c r="B835" s="38"/>
      <c r="C835" s="38"/>
      <c r="D835" s="38"/>
      <c r="E835" s="38"/>
      <c r="F835" s="38"/>
      <c r="G835" s="38"/>
    </row>
    <row r="836" spans="1:7" x14ac:dyDescent="0.2">
      <c r="A836" s="37"/>
      <c r="B836" s="38"/>
      <c r="C836" s="38"/>
      <c r="D836" s="38"/>
      <c r="E836" s="38"/>
      <c r="F836" s="38"/>
      <c r="G836" s="38"/>
    </row>
    <row r="837" spans="1:7" x14ac:dyDescent="0.2">
      <c r="A837" s="37"/>
      <c r="B837" s="38"/>
      <c r="C837" s="38"/>
      <c r="D837" s="38"/>
      <c r="E837" s="38"/>
      <c r="F837" s="38"/>
      <c r="G837" s="38"/>
    </row>
    <row r="838" spans="1:7" x14ac:dyDescent="0.2">
      <c r="A838" s="37"/>
      <c r="B838" s="38"/>
      <c r="C838" s="38"/>
      <c r="D838" s="38"/>
      <c r="E838" s="38"/>
      <c r="F838" s="38"/>
      <c r="G838" s="38"/>
    </row>
    <row r="839" spans="1:7" x14ac:dyDescent="0.2">
      <c r="A839" s="37"/>
      <c r="B839" s="38"/>
      <c r="C839" s="38"/>
      <c r="D839" s="38"/>
      <c r="E839" s="38"/>
      <c r="F839" s="38"/>
      <c r="G839" s="38"/>
    </row>
    <row r="840" spans="1:7" x14ac:dyDescent="0.2">
      <c r="A840" s="37"/>
      <c r="B840" s="38"/>
      <c r="C840" s="38"/>
      <c r="D840" s="38"/>
      <c r="E840" s="38"/>
      <c r="F840" s="38"/>
      <c r="G840" s="38"/>
    </row>
    <row r="841" spans="1:7" x14ac:dyDescent="0.2">
      <c r="A841" s="37"/>
      <c r="B841" s="38"/>
      <c r="C841" s="38"/>
      <c r="D841" s="38"/>
      <c r="E841" s="38"/>
      <c r="F841" s="38"/>
      <c r="G841" s="38"/>
    </row>
    <row r="842" spans="1:7" x14ac:dyDescent="0.2">
      <c r="A842" s="37"/>
      <c r="B842" s="38"/>
      <c r="C842" s="38"/>
      <c r="D842" s="38"/>
      <c r="E842" s="38"/>
      <c r="F842" s="38"/>
      <c r="G842" s="38"/>
    </row>
    <row r="843" spans="1:7" x14ac:dyDescent="0.2">
      <c r="A843" s="37"/>
      <c r="B843" s="38"/>
      <c r="C843" s="38"/>
      <c r="D843" s="38"/>
      <c r="E843" s="38"/>
      <c r="F843" s="38"/>
      <c r="G843" s="38"/>
    </row>
    <row r="844" spans="1:7" x14ac:dyDescent="0.2">
      <c r="A844" s="37"/>
      <c r="B844" s="38"/>
      <c r="C844" s="38"/>
      <c r="D844" s="38"/>
      <c r="E844" s="38"/>
      <c r="F844" s="38"/>
      <c r="G844" s="38"/>
    </row>
    <row r="845" spans="1:7" x14ac:dyDescent="0.2">
      <c r="A845" s="37"/>
      <c r="B845" s="38"/>
      <c r="C845" s="38"/>
      <c r="D845" s="38"/>
      <c r="E845" s="38"/>
      <c r="F845" s="38"/>
      <c r="G845" s="38"/>
    </row>
    <row r="846" spans="1:7" x14ac:dyDescent="0.2">
      <c r="A846" s="37"/>
      <c r="B846" s="38"/>
      <c r="C846" s="38"/>
      <c r="D846" s="38"/>
      <c r="E846" s="38"/>
      <c r="F846" s="38"/>
      <c r="G846" s="38"/>
    </row>
    <row r="847" spans="1:7" x14ac:dyDescent="0.2">
      <c r="A847" s="37"/>
      <c r="B847" s="38"/>
      <c r="C847" s="38"/>
      <c r="D847" s="38"/>
      <c r="E847" s="38"/>
      <c r="F847" s="38"/>
      <c r="G847" s="38"/>
    </row>
    <row r="848" spans="1:7" x14ac:dyDescent="0.2">
      <c r="A848" s="37"/>
      <c r="B848" s="38"/>
      <c r="C848" s="38"/>
      <c r="D848" s="38"/>
      <c r="E848" s="38"/>
      <c r="F848" s="38"/>
      <c r="G848" s="38"/>
    </row>
    <row r="849" spans="1:7" x14ac:dyDescent="0.2">
      <c r="A849" s="37"/>
      <c r="B849" s="38"/>
      <c r="C849" s="38"/>
      <c r="D849" s="38"/>
      <c r="E849" s="38"/>
      <c r="F849" s="38"/>
      <c r="G849" s="38"/>
    </row>
    <row r="850" spans="1:7" x14ac:dyDescent="0.2">
      <c r="A850" s="37"/>
      <c r="B850" s="38"/>
      <c r="C850" s="38"/>
      <c r="D850" s="38"/>
      <c r="E850" s="38"/>
      <c r="F850" s="38"/>
      <c r="G850" s="38"/>
    </row>
    <row r="851" spans="1:7" x14ac:dyDescent="0.2">
      <c r="A851" s="37"/>
      <c r="B851" s="38"/>
      <c r="C851" s="38"/>
      <c r="D851" s="38"/>
      <c r="E851" s="38"/>
      <c r="F851" s="38"/>
      <c r="G851" s="38"/>
    </row>
    <row r="852" spans="1:7" x14ac:dyDescent="0.2">
      <c r="A852" s="37"/>
      <c r="B852" s="38"/>
      <c r="C852" s="38"/>
      <c r="D852" s="38"/>
      <c r="E852" s="38"/>
      <c r="F852" s="38"/>
      <c r="G852" s="38"/>
    </row>
    <row r="853" spans="1:7" x14ac:dyDescent="0.2">
      <c r="A853" s="37"/>
      <c r="B853" s="38"/>
      <c r="C853" s="38"/>
      <c r="D853" s="38"/>
      <c r="E853" s="38"/>
      <c r="F853" s="38"/>
      <c r="G853" s="38"/>
    </row>
    <row r="854" spans="1:7" x14ac:dyDescent="0.2">
      <c r="A854" s="37"/>
      <c r="B854" s="38"/>
      <c r="C854" s="38"/>
      <c r="D854" s="38"/>
      <c r="E854" s="38"/>
      <c r="F854" s="38"/>
      <c r="G854" s="38"/>
    </row>
    <row r="855" spans="1:7" x14ac:dyDescent="0.2">
      <c r="A855" s="37"/>
      <c r="B855" s="38"/>
      <c r="C855" s="38"/>
      <c r="D855" s="38"/>
      <c r="E855" s="38"/>
      <c r="F855" s="38"/>
      <c r="G855" s="38"/>
    </row>
    <row r="856" spans="1:7" x14ac:dyDescent="0.2">
      <c r="A856" s="37"/>
      <c r="B856" s="38"/>
      <c r="C856" s="38"/>
      <c r="D856" s="38"/>
      <c r="E856" s="38"/>
      <c r="F856" s="38"/>
      <c r="G856" s="38"/>
    </row>
    <row r="857" spans="1:7" x14ac:dyDescent="0.2">
      <c r="A857" s="37"/>
      <c r="B857" s="38"/>
      <c r="C857" s="38"/>
      <c r="D857" s="38"/>
      <c r="E857" s="38"/>
      <c r="F857" s="38"/>
      <c r="G857" s="38"/>
    </row>
    <row r="858" spans="1:7" x14ac:dyDescent="0.2">
      <c r="A858" s="37"/>
      <c r="B858" s="38"/>
      <c r="C858" s="38"/>
      <c r="D858" s="38"/>
      <c r="E858" s="38"/>
      <c r="F858" s="38"/>
      <c r="G858" s="38"/>
    </row>
    <row r="859" spans="1:7" x14ac:dyDescent="0.2">
      <c r="A859" s="37"/>
      <c r="B859" s="38"/>
      <c r="C859" s="38"/>
      <c r="D859" s="38"/>
      <c r="E859" s="38"/>
      <c r="F859" s="38"/>
      <c r="G859" s="38"/>
    </row>
    <row r="860" spans="1:7" x14ac:dyDescent="0.2">
      <c r="A860" s="37"/>
      <c r="B860" s="38"/>
      <c r="C860" s="38"/>
      <c r="D860" s="38"/>
      <c r="E860" s="38"/>
      <c r="F860" s="38"/>
      <c r="G860" s="38"/>
    </row>
    <row r="861" spans="1:7" x14ac:dyDescent="0.2">
      <c r="A861" s="37"/>
      <c r="B861" s="38"/>
      <c r="C861" s="38"/>
      <c r="D861" s="38"/>
      <c r="E861" s="38"/>
      <c r="F861" s="38"/>
      <c r="G861" s="38"/>
    </row>
    <row r="862" spans="1:7" x14ac:dyDescent="0.2">
      <c r="A862" s="37"/>
      <c r="B862" s="38"/>
      <c r="C862" s="38"/>
      <c r="D862" s="38"/>
      <c r="E862" s="38"/>
      <c r="F862" s="38"/>
      <c r="G862" s="38"/>
    </row>
    <row r="863" spans="1:7" x14ac:dyDescent="0.2">
      <c r="A863" s="37"/>
      <c r="B863" s="38"/>
      <c r="C863" s="38"/>
      <c r="D863" s="38"/>
      <c r="E863" s="38"/>
      <c r="F863" s="38"/>
      <c r="G863" s="38"/>
    </row>
    <row r="864" spans="1:7" x14ac:dyDescent="0.2">
      <c r="A864" s="37"/>
      <c r="B864" s="38"/>
      <c r="C864" s="38"/>
      <c r="D864" s="38"/>
      <c r="E864" s="38"/>
      <c r="F864" s="38"/>
      <c r="G864" s="38"/>
    </row>
    <row r="865" spans="1:7" x14ac:dyDescent="0.2">
      <c r="A865" s="37"/>
      <c r="B865" s="38"/>
      <c r="C865" s="38"/>
      <c r="D865" s="38"/>
      <c r="E865" s="38"/>
      <c r="F865" s="38"/>
      <c r="G865" s="38"/>
    </row>
    <row r="866" spans="1:7" x14ac:dyDescent="0.2">
      <c r="A866" s="37"/>
      <c r="B866" s="38"/>
      <c r="C866" s="38"/>
      <c r="D866" s="38"/>
      <c r="E866" s="38"/>
      <c r="F866" s="38"/>
      <c r="G866" s="38"/>
    </row>
    <row r="867" spans="1:7" x14ac:dyDescent="0.2">
      <c r="A867" s="37"/>
      <c r="B867" s="38"/>
      <c r="C867" s="38"/>
      <c r="D867" s="38"/>
      <c r="E867" s="38"/>
      <c r="F867" s="38"/>
      <c r="G867" s="38"/>
    </row>
    <row r="868" spans="1:7" x14ac:dyDescent="0.2">
      <c r="A868" s="37"/>
      <c r="B868" s="38"/>
      <c r="C868" s="38"/>
      <c r="D868" s="38"/>
      <c r="E868" s="38"/>
      <c r="F868" s="38"/>
      <c r="G868" s="38"/>
    </row>
    <row r="869" spans="1:7" x14ac:dyDescent="0.2">
      <c r="A869" s="37"/>
      <c r="B869" s="38"/>
      <c r="C869" s="38"/>
      <c r="D869" s="38"/>
      <c r="E869" s="38"/>
      <c r="F869" s="38"/>
      <c r="G869" s="38"/>
    </row>
    <row r="870" spans="1:7" x14ac:dyDescent="0.2">
      <c r="A870" s="37"/>
      <c r="B870" s="38"/>
      <c r="C870" s="38"/>
      <c r="D870" s="38"/>
      <c r="E870" s="38"/>
      <c r="F870" s="38"/>
      <c r="G870" s="38"/>
    </row>
    <row r="871" spans="1:7" x14ac:dyDescent="0.2">
      <c r="A871" s="37"/>
      <c r="B871" s="38"/>
      <c r="C871" s="38"/>
      <c r="D871" s="38"/>
      <c r="E871" s="38"/>
      <c r="F871" s="38"/>
      <c r="G871" s="38"/>
    </row>
    <row r="872" spans="1:7" x14ac:dyDescent="0.2">
      <c r="A872" s="37"/>
      <c r="B872" s="38"/>
      <c r="C872" s="38"/>
      <c r="D872" s="38"/>
      <c r="E872" s="38"/>
      <c r="F872" s="38"/>
      <c r="G872" s="38"/>
    </row>
    <row r="873" spans="1:7" x14ac:dyDescent="0.2">
      <c r="A873" s="37"/>
      <c r="B873" s="38"/>
      <c r="C873" s="38"/>
      <c r="D873" s="38"/>
      <c r="E873" s="38"/>
      <c r="F873" s="38"/>
      <c r="G873" s="38"/>
    </row>
    <row r="874" spans="1:7" x14ac:dyDescent="0.2">
      <c r="A874" s="37"/>
      <c r="B874" s="38"/>
      <c r="C874" s="38"/>
      <c r="D874" s="38"/>
      <c r="E874" s="38"/>
      <c r="F874" s="38"/>
      <c r="G874" s="38"/>
    </row>
    <row r="875" spans="1:7" x14ac:dyDescent="0.2">
      <c r="A875" s="37"/>
      <c r="B875" s="38"/>
      <c r="C875" s="38"/>
      <c r="D875" s="38"/>
      <c r="E875" s="38"/>
      <c r="F875" s="38"/>
      <c r="G875" s="38"/>
    </row>
    <row r="876" spans="1:7" x14ac:dyDescent="0.2">
      <c r="A876" s="37"/>
      <c r="B876" s="38"/>
      <c r="C876" s="38"/>
      <c r="D876" s="38"/>
      <c r="E876" s="38"/>
      <c r="F876" s="38"/>
      <c r="G876" s="38"/>
    </row>
    <row r="877" spans="1:7" x14ac:dyDescent="0.2">
      <c r="A877" s="37"/>
      <c r="B877" s="38"/>
      <c r="C877" s="38"/>
      <c r="D877" s="38"/>
      <c r="E877" s="38"/>
      <c r="F877" s="38"/>
      <c r="G877" s="38"/>
    </row>
    <row r="878" spans="1:7" x14ac:dyDescent="0.2">
      <c r="A878" s="37"/>
      <c r="B878" s="38"/>
      <c r="C878" s="38"/>
      <c r="D878" s="38"/>
      <c r="E878" s="38"/>
      <c r="F878" s="38"/>
      <c r="G878" s="38"/>
    </row>
    <row r="879" spans="1:7" x14ac:dyDescent="0.2">
      <c r="A879" s="37"/>
      <c r="B879" s="38"/>
      <c r="C879" s="38"/>
      <c r="D879" s="38"/>
      <c r="E879" s="38"/>
      <c r="F879" s="38"/>
      <c r="G879" s="38"/>
    </row>
    <row r="880" spans="1:7" x14ac:dyDescent="0.2">
      <c r="A880" s="37"/>
      <c r="B880" s="38"/>
      <c r="C880" s="38"/>
      <c r="D880" s="38"/>
      <c r="E880" s="38"/>
      <c r="F880" s="38"/>
      <c r="G880" s="38"/>
    </row>
    <row r="881" spans="1:7" x14ac:dyDescent="0.2">
      <c r="A881" s="37"/>
      <c r="B881" s="38"/>
      <c r="C881" s="38"/>
      <c r="D881" s="38"/>
      <c r="E881" s="38"/>
      <c r="F881" s="38"/>
      <c r="G881" s="38"/>
    </row>
    <row r="882" spans="1:7" x14ac:dyDescent="0.2">
      <c r="A882" s="37"/>
      <c r="B882" s="38"/>
      <c r="C882" s="38"/>
      <c r="D882" s="38"/>
      <c r="E882" s="38"/>
      <c r="F882" s="38"/>
      <c r="G882" s="38"/>
    </row>
    <row r="883" spans="1:7" x14ac:dyDescent="0.2">
      <c r="A883" s="37"/>
      <c r="B883" s="38"/>
      <c r="C883" s="38"/>
      <c r="D883" s="38"/>
      <c r="E883" s="38"/>
      <c r="F883" s="38"/>
      <c r="G883" s="38"/>
    </row>
    <row r="884" spans="1:7" x14ac:dyDescent="0.2">
      <c r="A884" s="37"/>
      <c r="B884" s="38"/>
      <c r="C884" s="38"/>
      <c r="D884" s="38"/>
      <c r="E884" s="38"/>
      <c r="F884" s="38"/>
      <c r="G884" s="38"/>
    </row>
    <row r="885" spans="1:7" x14ac:dyDescent="0.2">
      <c r="A885" s="37"/>
      <c r="B885" s="38"/>
      <c r="C885" s="38"/>
      <c r="D885" s="38"/>
      <c r="E885" s="38"/>
      <c r="F885" s="38"/>
      <c r="G885" s="38"/>
    </row>
    <row r="886" spans="1:7" x14ac:dyDescent="0.2">
      <c r="A886" s="37"/>
      <c r="B886" s="38"/>
      <c r="C886" s="38"/>
      <c r="D886" s="38"/>
      <c r="E886" s="38"/>
      <c r="F886" s="38"/>
      <c r="G886" s="38"/>
    </row>
    <row r="887" spans="1:7" x14ac:dyDescent="0.2">
      <c r="A887" s="37"/>
      <c r="B887" s="38"/>
      <c r="C887" s="38"/>
      <c r="D887" s="38"/>
      <c r="E887" s="38"/>
      <c r="F887" s="38"/>
      <c r="G887" s="38"/>
    </row>
    <row r="888" spans="1:7" x14ac:dyDescent="0.2">
      <c r="A888" s="37"/>
      <c r="B888" s="38"/>
      <c r="C888" s="38"/>
      <c r="D888" s="38"/>
      <c r="E888" s="38"/>
      <c r="F888" s="38"/>
      <c r="G888" s="38"/>
    </row>
    <row r="889" spans="1:7" x14ac:dyDescent="0.2">
      <c r="A889" s="37"/>
      <c r="B889" s="38"/>
      <c r="C889" s="38"/>
      <c r="D889" s="38"/>
      <c r="E889" s="38"/>
      <c r="F889" s="38"/>
      <c r="G889" s="38"/>
    </row>
    <row r="890" spans="1:7" x14ac:dyDescent="0.2">
      <c r="A890" s="37"/>
      <c r="B890" s="38"/>
      <c r="C890" s="38"/>
      <c r="D890" s="38"/>
      <c r="E890" s="38"/>
      <c r="F890" s="38"/>
      <c r="G890" s="38"/>
    </row>
    <row r="891" spans="1:7" x14ac:dyDescent="0.2">
      <c r="A891" s="37"/>
      <c r="B891" s="38"/>
      <c r="C891" s="38"/>
      <c r="D891" s="38"/>
      <c r="E891" s="38"/>
      <c r="F891" s="38"/>
      <c r="G891" s="38"/>
    </row>
    <row r="892" spans="1:7" x14ac:dyDescent="0.2">
      <c r="A892" s="37"/>
      <c r="B892" s="38"/>
      <c r="C892" s="38"/>
      <c r="D892" s="38"/>
      <c r="E892" s="38"/>
      <c r="F892" s="38"/>
      <c r="G892" s="38"/>
    </row>
    <row r="893" spans="1:7" x14ac:dyDescent="0.2">
      <c r="A893" s="37"/>
      <c r="B893" s="38"/>
      <c r="C893" s="38"/>
      <c r="D893" s="38"/>
      <c r="E893" s="38"/>
      <c r="F893" s="38"/>
      <c r="G893" s="38"/>
    </row>
    <row r="894" spans="1:7" x14ac:dyDescent="0.2">
      <c r="A894" s="37"/>
      <c r="B894" s="38"/>
      <c r="C894" s="38"/>
      <c r="D894" s="38"/>
      <c r="E894" s="38"/>
      <c r="F894" s="38"/>
      <c r="G894" s="38"/>
    </row>
    <row r="895" spans="1:7" x14ac:dyDescent="0.2">
      <c r="A895" s="37"/>
      <c r="B895" s="38"/>
      <c r="C895" s="38"/>
      <c r="D895" s="38"/>
      <c r="E895" s="38"/>
      <c r="F895" s="38"/>
      <c r="G895" s="38"/>
    </row>
    <row r="896" spans="1:7" x14ac:dyDescent="0.2">
      <c r="A896" s="37"/>
      <c r="B896" s="38"/>
      <c r="C896" s="38"/>
      <c r="D896" s="38"/>
      <c r="E896" s="38"/>
      <c r="F896" s="38"/>
      <c r="G896" s="38"/>
    </row>
  </sheetData>
  <mergeCells count="17">
    <mergeCell ref="C7:I7"/>
    <mergeCell ref="A1:I1"/>
    <mergeCell ref="A2:I2"/>
    <mergeCell ref="A3:I3"/>
    <mergeCell ref="A5:I5"/>
    <mergeCell ref="A6:I6"/>
    <mergeCell ref="A4:I4"/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691"/>
  <sheetViews>
    <sheetView view="pageBreakPreview" topLeftCell="A133" zoomScaleSheetLayoutView="100" workbookViewId="0">
      <selection activeCell="C144" sqref="C144"/>
    </sheetView>
  </sheetViews>
  <sheetFormatPr defaultRowHeight="12.75" x14ac:dyDescent="0.2"/>
  <cols>
    <col min="1" max="1" width="48" style="41" customWidth="1"/>
    <col min="2" max="2" width="16.28515625" style="33" customWidth="1"/>
    <col min="3" max="3" width="9.42578125" style="33" customWidth="1"/>
    <col min="4" max="4" width="12" style="33" customWidth="1"/>
    <col min="5" max="5" width="11.85546875" style="33" customWidth="1"/>
    <col min="6" max="6" width="14.42578125" style="33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hidden="1" x14ac:dyDescent="0.25">
      <c r="A1" s="148" t="s">
        <v>596</v>
      </c>
      <c r="B1" s="148"/>
      <c r="C1" s="148"/>
      <c r="D1" s="148"/>
      <c r="E1" s="148"/>
      <c r="F1" s="148"/>
      <c r="G1" s="148"/>
      <c r="H1" s="148"/>
    </row>
    <row r="2" spans="1:9" ht="15.75" hidden="1" x14ac:dyDescent="0.2">
      <c r="A2" s="149" t="s">
        <v>45</v>
      </c>
      <c r="B2" s="149"/>
      <c r="C2" s="149"/>
      <c r="D2" s="149"/>
      <c r="E2" s="149"/>
      <c r="F2" s="149"/>
      <c r="G2" s="149"/>
      <c r="H2" s="149"/>
    </row>
    <row r="3" spans="1:9" ht="15.75" hidden="1" x14ac:dyDescent="0.2">
      <c r="A3" s="150" t="s">
        <v>699</v>
      </c>
      <c r="B3" s="150"/>
      <c r="C3" s="150"/>
      <c r="D3" s="150"/>
      <c r="E3" s="150"/>
      <c r="F3" s="150"/>
      <c r="G3" s="104"/>
      <c r="H3" s="104"/>
      <c r="I3" s="104"/>
    </row>
    <row r="4" spans="1:9" ht="20.25" customHeight="1" x14ac:dyDescent="0.25">
      <c r="A4" s="148" t="s">
        <v>605</v>
      </c>
      <c r="B4" s="148"/>
      <c r="C4" s="148"/>
      <c r="D4" s="148"/>
      <c r="E4" s="148"/>
      <c r="F4" s="148"/>
      <c r="G4" s="148"/>
      <c r="H4" s="148"/>
    </row>
    <row r="5" spans="1:9" ht="15" customHeight="1" x14ac:dyDescent="0.2">
      <c r="A5" s="149" t="s">
        <v>702</v>
      </c>
      <c r="B5" s="149"/>
      <c r="C5" s="149"/>
      <c r="D5" s="149"/>
      <c r="E5" s="149"/>
      <c r="F5" s="149"/>
      <c r="G5" s="149"/>
      <c r="H5" s="149"/>
    </row>
    <row r="6" spans="1:9" ht="15.75" customHeight="1" x14ac:dyDescent="0.2">
      <c r="A6" s="150" t="s">
        <v>703</v>
      </c>
      <c r="B6" s="150"/>
      <c r="C6" s="150"/>
      <c r="D6" s="150"/>
      <c r="E6" s="150"/>
      <c r="F6" s="150"/>
      <c r="G6" s="150"/>
      <c r="H6" s="150"/>
    </row>
    <row r="7" spans="1:9" ht="28.5" customHeight="1" x14ac:dyDescent="0.25">
      <c r="A7" s="151"/>
      <c r="B7" s="151"/>
      <c r="C7" s="151"/>
      <c r="D7" s="151"/>
      <c r="E7" s="151"/>
      <c r="F7" s="151"/>
    </row>
    <row r="8" spans="1:9" ht="79.5" customHeight="1" x14ac:dyDescent="0.3">
      <c r="A8" s="164" t="s">
        <v>717</v>
      </c>
      <c r="B8" s="164"/>
      <c r="C8" s="164"/>
      <c r="D8" s="164"/>
      <c r="E8" s="164"/>
      <c r="F8" s="164"/>
    </row>
    <row r="9" spans="1:9" ht="19.5" customHeight="1" x14ac:dyDescent="0.3">
      <c r="A9" s="111"/>
      <c r="B9" s="111"/>
      <c r="C9" s="111"/>
      <c r="D9" s="111"/>
      <c r="E9" s="93"/>
      <c r="F9" s="122" t="s">
        <v>511</v>
      </c>
    </row>
    <row r="10" spans="1:9" s="28" customFormat="1" ht="16.5" customHeight="1" x14ac:dyDescent="0.2">
      <c r="A10" s="169" t="s">
        <v>47</v>
      </c>
      <c r="B10" s="170" t="s">
        <v>50</v>
      </c>
      <c r="C10" s="170" t="s">
        <v>51</v>
      </c>
      <c r="D10" s="172" t="s">
        <v>52</v>
      </c>
      <c r="E10" s="172" t="s">
        <v>712</v>
      </c>
      <c r="F10" s="172" t="s">
        <v>713</v>
      </c>
    </row>
    <row r="11" spans="1:9" s="28" customFormat="1" ht="39.75" customHeight="1" x14ac:dyDescent="0.2">
      <c r="A11" s="169"/>
      <c r="B11" s="171"/>
      <c r="C11" s="171"/>
      <c r="D11" s="171"/>
      <c r="E11" s="171"/>
      <c r="F11" s="171"/>
    </row>
    <row r="12" spans="1:9" s="31" customFormat="1" ht="12" customHeight="1" x14ac:dyDescent="0.2">
      <c r="A12" s="123">
        <v>1</v>
      </c>
      <c r="B12" s="123">
        <v>2</v>
      </c>
      <c r="C12" s="123">
        <v>3</v>
      </c>
      <c r="D12" s="124" t="s">
        <v>512</v>
      </c>
      <c r="E12" s="124" t="s">
        <v>700</v>
      </c>
      <c r="F12" s="124" t="s">
        <v>53</v>
      </c>
    </row>
    <row r="13" spans="1:9" s="27" customFormat="1" ht="26.25" hidden="1" x14ac:dyDescent="0.25">
      <c r="A13" s="119" t="s">
        <v>340</v>
      </c>
      <c r="B13" s="113" t="s">
        <v>341</v>
      </c>
      <c r="C13" s="113" t="s">
        <v>58</v>
      </c>
      <c r="D13" s="114">
        <f>D18+D22</f>
        <v>0</v>
      </c>
      <c r="E13" s="114">
        <f>E18+E22</f>
        <v>0</v>
      </c>
      <c r="F13" s="114">
        <f>F18+F22</f>
        <v>0</v>
      </c>
    </row>
    <row r="14" spans="1:9" s="27" customFormat="1" ht="27.75" hidden="1" customHeight="1" x14ac:dyDescent="0.25">
      <c r="A14" s="119" t="s">
        <v>513</v>
      </c>
      <c r="B14" s="113" t="s">
        <v>514</v>
      </c>
      <c r="C14" s="113" t="s">
        <v>58</v>
      </c>
      <c r="D14" s="114">
        <f>D15</f>
        <v>0</v>
      </c>
      <c r="E14" s="114">
        <f t="shared" ref="E14:F16" si="0">E15</f>
        <v>0</v>
      </c>
      <c r="F14" s="114">
        <f t="shared" si="0"/>
        <v>0</v>
      </c>
    </row>
    <row r="15" spans="1:9" s="27" customFormat="1" ht="15" hidden="1" x14ac:dyDescent="0.25">
      <c r="A15" s="119" t="s">
        <v>136</v>
      </c>
      <c r="B15" s="113" t="s">
        <v>500</v>
      </c>
      <c r="C15" s="113" t="s">
        <v>58</v>
      </c>
      <c r="D15" s="114">
        <f>D16</f>
        <v>0</v>
      </c>
      <c r="E15" s="114">
        <f t="shared" si="0"/>
        <v>0</v>
      </c>
      <c r="F15" s="114">
        <f t="shared" si="0"/>
        <v>0</v>
      </c>
    </row>
    <row r="16" spans="1:9" s="27" customFormat="1" ht="26.25" hidden="1" x14ac:dyDescent="0.25">
      <c r="A16" s="119" t="s">
        <v>345</v>
      </c>
      <c r="B16" s="113" t="s">
        <v>500</v>
      </c>
      <c r="C16" s="113" t="s">
        <v>346</v>
      </c>
      <c r="D16" s="114">
        <f>D17</f>
        <v>0</v>
      </c>
      <c r="E16" s="114">
        <f t="shared" si="0"/>
        <v>0</v>
      </c>
      <c r="F16" s="114">
        <f t="shared" si="0"/>
        <v>0</v>
      </c>
    </row>
    <row r="17" spans="1:6" s="27" customFormat="1" ht="15" hidden="1" x14ac:dyDescent="0.25">
      <c r="A17" s="119" t="s">
        <v>347</v>
      </c>
      <c r="B17" s="113" t="s">
        <v>500</v>
      </c>
      <c r="C17" s="113" t="s">
        <v>348</v>
      </c>
      <c r="D17" s="114">
        <v>0</v>
      </c>
      <c r="E17" s="114">
        <v>0</v>
      </c>
      <c r="F17" s="114">
        <v>0</v>
      </c>
    </row>
    <row r="18" spans="1:6" s="27" customFormat="1" ht="51.75" hidden="1" x14ac:dyDescent="0.25">
      <c r="A18" s="134" t="s">
        <v>342</v>
      </c>
      <c r="B18" s="113" t="s">
        <v>343</v>
      </c>
      <c r="C18" s="113" t="s">
        <v>58</v>
      </c>
      <c r="D18" s="114">
        <f>D19</f>
        <v>0</v>
      </c>
      <c r="E18" s="114">
        <f t="shared" ref="E18:F20" si="1">E19</f>
        <v>0</v>
      </c>
      <c r="F18" s="114">
        <f t="shared" si="1"/>
        <v>0</v>
      </c>
    </row>
    <row r="19" spans="1:6" s="27" customFormat="1" ht="15" hidden="1" x14ac:dyDescent="0.25">
      <c r="A19" s="134" t="s">
        <v>136</v>
      </c>
      <c r="B19" s="113" t="s">
        <v>344</v>
      </c>
      <c r="C19" s="113" t="s">
        <v>58</v>
      </c>
      <c r="D19" s="114">
        <f>D20</f>
        <v>0</v>
      </c>
      <c r="E19" s="114">
        <f t="shared" si="1"/>
        <v>0</v>
      </c>
      <c r="F19" s="114">
        <f t="shared" si="1"/>
        <v>0</v>
      </c>
    </row>
    <row r="20" spans="1:6" s="27" customFormat="1" ht="26.25" hidden="1" x14ac:dyDescent="0.25">
      <c r="A20" s="134" t="s">
        <v>345</v>
      </c>
      <c r="B20" s="113" t="s">
        <v>344</v>
      </c>
      <c r="C20" s="113" t="s">
        <v>346</v>
      </c>
      <c r="D20" s="114">
        <f>D21</f>
        <v>0</v>
      </c>
      <c r="E20" s="114">
        <f t="shared" si="1"/>
        <v>0</v>
      </c>
      <c r="F20" s="114">
        <f t="shared" si="1"/>
        <v>0</v>
      </c>
    </row>
    <row r="21" spans="1:6" s="27" customFormat="1" ht="15" hidden="1" x14ac:dyDescent="0.25">
      <c r="A21" s="134" t="s">
        <v>347</v>
      </c>
      <c r="B21" s="113" t="s">
        <v>344</v>
      </c>
      <c r="C21" s="113" t="s">
        <v>348</v>
      </c>
      <c r="D21" s="114">
        <f>63.1+64.2-64.2-63.1</f>
        <v>0</v>
      </c>
      <c r="E21" s="114">
        <f>63.1+64.2-64.2-63.1</f>
        <v>0</v>
      </c>
      <c r="F21" s="114">
        <f>63.1+64.2-64.2-63.1</f>
        <v>0</v>
      </c>
    </row>
    <row r="22" spans="1:6" s="27" customFormat="1" ht="26.25" hidden="1" x14ac:dyDescent="0.25">
      <c r="A22" s="119" t="s">
        <v>456</v>
      </c>
      <c r="B22" s="113" t="s">
        <v>457</v>
      </c>
      <c r="C22" s="113" t="s">
        <v>58</v>
      </c>
      <c r="D22" s="114">
        <f>D23</f>
        <v>0</v>
      </c>
      <c r="E22" s="114">
        <f t="shared" ref="E22:F24" si="2">E23</f>
        <v>0</v>
      </c>
      <c r="F22" s="114">
        <f t="shared" si="2"/>
        <v>0</v>
      </c>
    </row>
    <row r="23" spans="1:6" s="27" customFormat="1" ht="15" hidden="1" x14ac:dyDescent="0.25">
      <c r="A23" s="134" t="s">
        <v>136</v>
      </c>
      <c r="B23" s="113" t="s">
        <v>458</v>
      </c>
      <c r="C23" s="113" t="s">
        <v>58</v>
      </c>
      <c r="D23" s="114">
        <f>D24</f>
        <v>0</v>
      </c>
      <c r="E23" s="114">
        <f t="shared" si="2"/>
        <v>0</v>
      </c>
      <c r="F23" s="114">
        <f t="shared" si="2"/>
        <v>0</v>
      </c>
    </row>
    <row r="24" spans="1:6" s="27" customFormat="1" ht="26.25" hidden="1" x14ac:dyDescent="0.25">
      <c r="A24" s="134" t="s">
        <v>345</v>
      </c>
      <c r="B24" s="113" t="s">
        <v>458</v>
      </c>
      <c r="C24" s="113" t="s">
        <v>346</v>
      </c>
      <c r="D24" s="114">
        <f>D25</f>
        <v>0</v>
      </c>
      <c r="E24" s="114">
        <f t="shared" si="2"/>
        <v>0</v>
      </c>
      <c r="F24" s="114">
        <f t="shared" si="2"/>
        <v>0</v>
      </c>
    </row>
    <row r="25" spans="1:6" s="27" customFormat="1" ht="15" hidden="1" x14ac:dyDescent="0.25">
      <c r="A25" s="134" t="s">
        <v>347</v>
      </c>
      <c r="B25" s="113" t="s">
        <v>458</v>
      </c>
      <c r="C25" s="113" t="s">
        <v>348</v>
      </c>
      <c r="D25" s="114">
        <f>6-6</f>
        <v>0</v>
      </c>
      <c r="E25" s="114">
        <f>6-6</f>
        <v>0</v>
      </c>
      <c r="F25" s="114">
        <f>6-6</f>
        <v>0</v>
      </c>
    </row>
    <row r="26" spans="1:6" s="27" customFormat="1" ht="36.75" customHeight="1" x14ac:dyDescent="0.25">
      <c r="A26" s="119" t="s">
        <v>730</v>
      </c>
      <c r="B26" s="113" t="s">
        <v>133</v>
      </c>
      <c r="C26" s="113" t="s">
        <v>58</v>
      </c>
      <c r="D26" s="114">
        <f>D27+D35</f>
        <v>5.9</v>
      </c>
      <c r="E26" s="114">
        <f t="shared" ref="E26:F26" si="3">E27+E35</f>
        <v>5.9</v>
      </c>
      <c r="F26" s="114">
        <f t="shared" si="3"/>
        <v>5.9</v>
      </c>
    </row>
    <row r="27" spans="1:6" s="27" customFormat="1" ht="39.75" customHeight="1" x14ac:dyDescent="0.25">
      <c r="A27" s="119" t="s">
        <v>408</v>
      </c>
      <c r="B27" s="113" t="s">
        <v>409</v>
      </c>
      <c r="C27" s="113" t="s">
        <v>58</v>
      </c>
      <c r="D27" s="114">
        <f>D28</f>
        <v>5.9</v>
      </c>
      <c r="E27" s="114">
        <f t="shared" ref="E27:F29" si="4">E28</f>
        <v>5.9</v>
      </c>
      <c r="F27" s="114">
        <f t="shared" si="4"/>
        <v>5.9</v>
      </c>
    </row>
    <row r="28" spans="1:6" s="27" customFormat="1" ht="17.25" customHeight="1" x14ac:dyDescent="0.25">
      <c r="A28" s="119" t="s">
        <v>136</v>
      </c>
      <c r="B28" s="113" t="s">
        <v>410</v>
      </c>
      <c r="C28" s="113" t="s">
        <v>58</v>
      </c>
      <c r="D28" s="114">
        <f>D29</f>
        <v>5.9</v>
      </c>
      <c r="E28" s="114">
        <f t="shared" si="4"/>
        <v>5.9</v>
      </c>
      <c r="F28" s="114">
        <f t="shared" si="4"/>
        <v>5.9</v>
      </c>
    </row>
    <row r="29" spans="1:6" s="27" customFormat="1" ht="30" customHeight="1" x14ac:dyDescent="0.25">
      <c r="A29" s="119" t="s">
        <v>77</v>
      </c>
      <c r="B29" s="113" t="s">
        <v>410</v>
      </c>
      <c r="C29" s="113" t="s">
        <v>78</v>
      </c>
      <c r="D29" s="114">
        <f>D30</f>
        <v>5.9</v>
      </c>
      <c r="E29" s="114">
        <f t="shared" si="4"/>
        <v>5.9</v>
      </c>
      <c r="F29" s="114">
        <f t="shared" si="4"/>
        <v>5.9</v>
      </c>
    </row>
    <row r="30" spans="1:6" s="27" customFormat="1" ht="27" customHeight="1" x14ac:dyDescent="0.25">
      <c r="A30" s="119" t="s">
        <v>210</v>
      </c>
      <c r="B30" s="113" t="s">
        <v>410</v>
      </c>
      <c r="C30" s="113" t="s">
        <v>80</v>
      </c>
      <c r="D30" s="114">
        <v>5.9</v>
      </c>
      <c r="E30" s="114">
        <v>5.9</v>
      </c>
      <c r="F30" s="114">
        <v>5.9</v>
      </c>
    </row>
    <row r="31" spans="1:6" s="27" customFormat="1" ht="26.25" hidden="1" x14ac:dyDescent="0.25">
      <c r="A31" s="119" t="s">
        <v>134</v>
      </c>
      <c r="B31" s="113" t="s">
        <v>135</v>
      </c>
      <c r="C31" s="113" t="s">
        <v>58</v>
      </c>
      <c r="D31" s="114">
        <f>D32</f>
        <v>0</v>
      </c>
      <c r="E31" s="114">
        <f t="shared" ref="E31:F33" si="5">E32</f>
        <v>0</v>
      </c>
      <c r="F31" s="114">
        <f t="shared" si="5"/>
        <v>0</v>
      </c>
    </row>
    <row r="32" spans="1:6" s="27" customFormat="1" ht="15" hidden="1" x14ac:dyDescent="0.25">
      <c r="A32" s="119" t="s">
        <v>136</v>
      </c>
      <c r="B32" s="113" t="s">
        <v>137</v>
      </c>
      <c r="C32" s="113" t="s">
        <v>58</v>
      </c>
      <c r="D32" s="114">
        <f>D33</f>
        <v>0</v>
      </c>
      <c r="E32" s="114">
        <f t="shared" si="5"/>
        <v>0</v>
      </c>
      <c r="F32" s="114">
        <f t="shared" si="5"/>
        <v>0</v>
      </c>
    </row>
    <row r="33" spans="1:6" s="27" customFormat="1" ht="26.25" hidden="1" x14ac:dyDescent="0.25">
      <c r="A33" s="119" t="s">
        <v>77</v>
      </c>
      <c r="B33" s="113" t="s">
        <v>137</v>
      </c>
      <c r="C33" s="113" t="s">
        <v>78</v>
      </c>
      <c r="D33" s="114">
        <f>D34</f>
        <v>0</v>
      </c>
      <c r="E33" s="114">
        <f t="shared" si="5"/>
        <v>0</v>
      </c>
      <c r="F33" s="114">
        <f t="shared" si="5"/>
        <v>0</v>
      </c>
    </row>
    <row r="34" spans="1:6" s="27" customFormat="1" ht="26.25" hidden="1" x14ac:dyDescent="0.25">
      <c r="A34" s="119" t="s">
        <v>210</v>
      </c>
      <c r="B34" s="113" t="s">
        <v>137</v>
      </c>
      <c r="C34" s="113" t="s">
        <v>80</v>
      </c>
      <c r="D34" s="114">
        <v>0</v>
      </c>
      <c r="E34" s="114">
        <v>0</v>
      </c>
      <c r="F34" s="114">
        <v>0</v>
      </c>
    </row>
    <row r="35" spans="1:6" s="27" customFormat="1" ht="26.25" hidden="1" x14ac:dyDescent="0.25">
      <c r="A35" s="119" t="s">
        <v>134</v>
      </c>
      <c r="B35" s="113" t="s">
        <v>137</v>
      </c>
      <c r="C35" s="113" t="s">
        <v>58</v>
      </c>
      <c r="D35" s="114">
        <f>D36</f>
        <v>0</v>
      </c>
      <c r="E35" s="114">
        <f t="shared" ref="E35:F36" si="6">E36</f>
        <v>0</v>
      </c>
      <c r="F35" s="114">
        <f t="shared" si="6"/>
        <v>0</v>
      </c>
    </row>
    <row r="36" spans="1:6" s="27" customFormat="1" ht="26.25" hidden="1" x14ac:dyDescent="0.25">
      <c r="A36" s="119" t="s">
        <v>77</v>
      </c>
      <c r="B36" s="113" t="s">
        <v>137</v>
      </c>
      <c r="C36" s="113" t="s">
        <v>78</v>
      </c>
      <c r="D36" s="114">
        <f>D37</f>
        <v>0</v>
      </c>
      <c r="E36" s="114">
        <f t="shared" si="6"/>
        <v>0</v>
      </c>
      <c r="F36" s="114">
        <f t="shared" si="6"/>
        <v>0</v>
      </c>
    </row>
    <row r="37" spans="1:6" s="27" customFormat="1" ht="26.25" hidden="1" x14ac:dyDescent="0.25">
      <c r="A37" s="119" t="s">
        <v>210</v>
      </c>
      <c r="B37" s="113" t="s">
        <v>137</v>
      </c>
      <c r="C37" s="113" t="s">
        <v>80</v>
      </c>
      <c r="D37" s="114">
        <v>0</v>
      </c>
      <c r="E37" s="114">
        <v>0</v>
      </c>
      <c r="F37" s="114">
        <v>0</v>
      </c>
    </row>
    <row r="38" spans="1:6" s="27" customFormat="1" ht="38.25" customHeight="1" x14ac:dyDescent="0.25">
      <c r="A38" s="119" t="s">
        <v>725</v>
      </c>
      <c r="B38" s="113" t="s">
        <v>394</v>
      </c>
      <c r="C38" s="113" t="s">
        <v>58</v>
      </c>
      <c r="D38" s="114">
        <f>D39+D43</f>
        <v>316.5</v>
      </c>
      <c r="E38" s="114">
        <f>E39+E43</f>
        <v>316.5</v>
      </c>
      <c r="F38" s="114">
        <f>F39+F43</f>
        <v>316.5</v>
      </c>
    </row>
    <row r="39" spans="1:6" s="27" customFormat="1" ht="29.25" customHeight="1" x14ac:dyDescent="0.25">
      <c r="A39" s="119" t="s">
        <v>395</v>
      </c>
      <c r="B39" s="113" t="s">
        <v>396</v>
      </c>
      <c r="C39" s="113" t="s">
        <v>58</v>
      </c>
      <c r="D39" s="114">
        <f>D40</f>
        <v>261.8</v>
      </c>
      <c r="E39" s="114">
        <f t="shared" ref="E39:F41" si="7">E40</f>
        <v>261.8</v>
      </c>
      <c r="F39" s="114">
        <f t="shared" si="7"/>
        <v>261.8</v>
      </c>
    </row>
    <row r="40" spans="1:6" s="27" customFormat="1" ht="13.5" customHeight="1" x14ac:dyDescent="0.25">
      <c r="A40" s="119" t="s">
        <v>136</v>
      </c>
      <c r="B40" s="113" t="s">
        <v>397</v>
      </c>
      <c r="C40" s="113" t="s">
        <v>58</v>
      </c>
      <c r="D40" s="114">
        <f>D41</f>
        <v>261.8</v>
      </c>
      <c r="E40" s="114">
        <f t="shared" si="7"/>
        <v>261.8</v>
      </c>
      <c r="F40" s="114">
        <f t="shared" si="7"/>
        <v>261.8</v>
      </c>
    </row>
    <row r="41" spans="1:6" s="27" customFormat="1" ht="30" customHeight="1" x14ac:dyDescent="0.25">
      <c r="A41" s="119" t="s">
        <v>345</v>
      </c>
      <c r="B41" s="113" t="s">
        <v>397</v>
      </c>
      <c r="C41" s="113" t="s">
        <v>346</v>
      </c>
      <c r="D41" s="114">
        <f>D42</f>
        <v>261.8</v>
      </c>
      <c r="E41" s="114">
        <f t="shared" si="7"/>
        <v>261.8</v>
      </c>
      <c r="F41" s="114">
        <f t="shared" si="7"/>
        <v>261.8</v>
      </c>
    </row>
    <row r="42" spans="1:6" s="27" customFormat="1" ht="18.75" customHeight="1" x14ac:dyDescent="0.25">
      <c r="A42" s="119" t="s">
        <v>347</v>
      </c>
      <c r="B42" s="113" t="s">
        <v>397</v>
      </c>
      <c r="C42" s="113" t="s">
        <v>348</v>
      </c>
      <c r="D42" s="114">
        <v>261.8</v>
      </c>
      <c r="E42" s="114">
        <v>261.8</v>
      </c>
      <c r="F42" s="114">
        <v>261.8</v>
      </c>
    </row>
    <row r="43" spans="1:6" s="27" customFormat="1" ht="30.75" customHeight="1" x14ac:dyDescent="0.25">
      <c r="A43" s="119" t="s">
        <v>402</v>
      </c>
      <c r="B43" s="113" t="s">
        <v>403</v>
      </c>
      <c r="C43" s="113" t="s">
        <v>58</v>
      </c>
      <c r="D43" s="114">
        <f>D44</f>
        <v>54.7</v>
      </c>
      <c r="E43" s="114">
        <f t="shared" ref="E43:F45" si="8">E44</f>
        <v>54.7</v>
      </c>
      <c r="F43" s="114">
        <f t="shared" si="8"/>
        <v>54.7</v>
      </c>
    </row>
    <row r="44" spans="1:6" s="27" customFormat="1" ht="18" customHeight="1" x14ac:dyDescent="0.25">
      <c r="A44" s="119" t="s">
        <v>136</v>
      </c>
      <c r="B44" s="113" t="s">
        <v>404</v>
      </c>
      <c r="C44" s="113" t="s">
        <v>58</v>
      </c>
      <c r="D44" s="114">
        <f>D45</f>
        <v>54.7</v>
      </c>
      <c r="E44" s="114">
        <f t="shared" si="8"/>
        <v>54.7</v>
      </c>
      <c r="F44" s="114">
        <f t="shared" si="8"/>
        <v>54.7</v>
      </c>
    </row>
    <row r="45" spans="1:6" s="27" customFormat="1" ht="28.5" customHeight="1" x14ac:dyDescent="0.25">
      <c r="A45" s="119" t="s">
        <v>345</v>
      </c>
      <c r="B45" s="113" t="s">
        <v>404</v>
      </c>
      <c r="C45" s="113" t="s">
        <v>346</v>
      </c>
      <c r="D45" s="114">
        <f>D46</f>
        <v>54.7</v>
      </c>
      <c r="E45" s="114">
        <f t="shared" si="8"/>
        <v>54.7</v>
      </c>
      <c r="F45" s="114">
        <f t="shared" si="8"/>
        <v>54.7</v>
      </c>
    </row>
    <row r="46" spans="1:6" s="27" customFormat="1" ht="16.5" customHeight="1" x14ac:dyDescent="0.25">
      <c r="A46" s="119" t="s">
        <v>347</v>
      </c>
      <c r="B46" s="113" t="s">
        <v>404</v>
      </c>
      <c r="C46" s="113" t="s">
        <v>348</v>
      </c>
      <c r="D46" s="114">
        <v>54.7</v>
      </c>
      <c r="E46" s="114">
        <v>54.7</v>
      </c>
      <c r="F46" s="114">
        <v>54.7</v>
      </c>
    </row>
    <row r="47" spans="1:6" s="27" customFormat="1" ht="51.75" hidden="1" x14ac:dyDescent="0.25">
      <c r="A47" s="119" t="s">
        <v>411</v>
      </c>
      <c r="B47" s="113" t="s">
        <v>412</v>
      </c>
      <c r="C47" s="113" t="s">
        <v>58</v>
      </c>
      <c r="D47" s="114">
        <f>D48</f>
        <v>0</v>
      </c>
      <c r="E47" s="114">
        <f t="shared" ref="E47:F50" si="9">E48</f>
        <v>0</v>
      </c>
      <c r="F47" s="114">
        <f t="shared" si="9"/>
        <v>0</v>
      </c>
    </row>
    <row r="48" spans="1:6" s="27" customFormat="1" ht="15.75" hidden="1" customHeight="1" x14ac:dyDescent="0.25">
      <c r="A48" s="119" t="s">
        <v>413</v>
      </c>
      <c r="B48" s="113" t="s">
        <v>414</v>
      </c>
      <c r="C48" s="113" t="s">
        <v>58</v>
      </c>
      <c r="D48" s="114">
        <f>D49</f>
        <v>0</v>
      </c>
      <c r="E48" s="114">
        <f t="shared" si="9"/>
        <v>0</v>
      </c>
      <c r="F48" s="114">
        <f t="shared" si="9"/>
        <v>0</v>
      </c>
    </row>
    <row r="49" spans="1:6" s="27" customFormat="1" ht="15" hidden="1" x14ac:dyDescent="0.25">
      <c r="A49" s="119" t="s">
        <v>136</v>
      </c>
      <c r="B49" s="113" t="s">
        <v>415</v>
      </c>
      <c r="C49" s="113" t="s">
        <v>58</v>
      </c>
      <c r="D49" s="114">
        <f>D50</f>
        <v>0</v>
      </c>
      <c r="E49" s="114">
        <f t="shared" si="9"/>
        <v>0</v>
      </c>
      <c r="F49" s="114">
        <f t="shared" si="9"/>
        <v>0</v>
      </c>
    </row>
    <row r="50" spans="1:6" s="27" customFormat="1" ht="28.5" hidden="1" customHeight="1" x14ac:dyDescent="0.25">
      <c r="A50" s="119" t="s">
        <v>77</v>
      </c>
      <c r="B50" s="113" t="s">
        <v>415</v>
      </c>
      <c r="C50" s="113" t="s">
        <v>78</v>
      </c>
      <c r="D50" s="114">
        <f>D51</f>
        <v>0</v>
      </c>
      <c r="E50" s="114">
        <f t="shared" si="9"/>
        <v>0</v>
      </c>
      <c r="F50" s="114">
        <f t="shared" si="9"/>
        <v>0</v>
      </c>
    </row>
    <row r="51" spans="1:6" s="27" customFormat="1" ht="26.25" hidden="1" x14ac:dyDescent="0.25">
      <c r="A51" s="119" t="s">
        <v>210</v>
      </c>
      <c r="B51" s="113" t="s">
        <v>415</v>
      </c>
      <c r="C51" s="113" t="s">
        <v>80</v>
      </c>
      <c r="D51" s="114">
        <f>5.9-5.9</f>
        <v>0</v>
      </c>
      <c r="E51" s="114">
        <f>5.9-5.9</f>
        <v>0</v>
      </c>
      <c r="F51" s="114">
        <f>5.9-5.9</f>
        <v>0</v>
      </c>
    </row>
    <row r="52" spans="1:6" s="27" customFormat="1" ht="42.75" customHeight="1" x14ac:dyDescent="0.25">
      <c r="A52" s="119" t="s">
        <v>731</v>
      </c>
      <c r="B52" s="113" t="s">
        <v>238</v>
      </c>
      <c r="C52" s="113" t="s">
        <v>58</v>
      </c>
      <c r="D52" s="114">
        <f>D53+D57</f>
        <v>100</v>
      </c>
      <c r="E52" s="114">
        <f>E53+E57</f>
        <v>100</v>
      </c>
      <c r="F52" s="114">
        <f>F53+F57</f>
        <v>100</v>
      </c>
    </row>
    <row r="53" spans="1:6" s="27" customFormat="1" ht="39.75" customHeight="1" x14ac:dyDescent="0.25">
      <c r="A53" s="119" t="s">
        <v>239</v>
      </c>
      <c r="B53" s="113" t="s">
        <v>240</v>
      </c>
      <c r="C53" s="113" t="s">
        <v>58</v>
      </c>
      <c r="D53" s="114">
        <f>D54</f>
        <v>100</v>
      </c>
      <c r="E53" s="114">
        <f t="shared" ref="E53:F55" si="10">E54</f>
        <v>100</v>
      </c>
      <c r="F53" s="114">
        <f t="shared" si="10"/>
        <v>100</v>
      </c>
    </row>
    <row r="54" spans="1:6" s="27" customFormat="1" ht="15" x14ac:dyDescent="0.25">
      <c r="A54" s="119" t="s">
        <v>136</v>
      </c>
      <c r="B54" s="113" t="s">
        <v>241</v>
      </c>
      <c r="C54" s="113" t="s">
        <v>58</v>
      </c>
      <c r="D54" s="114">
        <f>D55</f>
        <v>100</v>
      </c>
      <c r="E54" s="114">
        <f t="shared" si="10"/>
        <v>100</v>
      </c>
      <c r="F54" s="114">
        <f t="shared" si="10"/>
        <v>100</v>
      </c>
    </row>
    <row r="55" spans="1:6" s="27" customFormat="1" ht="32.25" customHeight="1" x14ac:dyDescent="0.25">
      <c r="A55" s="119" t="s">
        <v>77</v>
      </c>
      <c r="B55" s="113" t="s">
        <v>241</v>
      </c>
      <c r="C55" s="113" t="s">
        <v>78</v>
      </c>
      <c r="D55" s="114">
        <f>D56</f>
        <v>100</v>
      </c>
      <c r="E55" s="114">
        <f t="shared" si="10"/>
        <v>100</v>
      </c>
      <c r="F55" s="114">
        <f t="shared" si="10"/>
        <v>100</v>
      </c>
    </row>
    <row r="56" spans="1:6" s="27" customFormat="1" ht="29.25" customHeight="1" x14ac:dyDescent="0.25">
      <c r="A56" s="119" t="s">
        <v>79</v>
      </c>
      <c r="B56" s="113" t="s">
        <v>241</v>
      </c>
      <c r="C56" s="113" t="s">
        <v>80</v>
      </c>
      <c r="D56" s="114">
        <v>100</v>
      </c>
      <c r="E56" s="114">
        <v>100</v>
      </c>
      <c r="F56" s="114">
        <v>100</v>
      </c>
    </row>
    <row r="57" spans="1:6" s="27" customFormat="1" ht="40.5" hidden="1" customHeight="1" x14ac:dyDescent="0.25">
      <c r="A57" s="119" t="s">
        <v>242</v>
      </c>
      <c r="B57" s="113" t="s">
        <v>243</v>
      </c>
      <c r="C57" s="113" t="s">
        <v>58</v>
      </c>
      <c r="D57" s="114">
        <f>D58</f>
        <v>0</v>
      </c>
      <c r="E57" s="114">
        <f t="shared" ref="E57:F59" si="11">E58</f>
        <v>0</v>
      </c>
      <c r="F57" s="114">
        <f t="shared" si="11"/>
        <v>0</v>
      </c>
    </row>
    <row r="58" spans="1:6" s="27" customFormat="1" ht="15" hidden="1" x14ac:dyDescent="0.25">
      <c r="A58" s="119" t="s">
        <v>136</v>
      </c>
      <c r="B58" s="113" t="s">
        <v>244</v>
      </c>
      <c r="C58" s="113" t="s">
        <v>58</v>
      </c>
      <c r="D58" s="114">
        <f>D59</f>
        <v>0</v>
      </c>
      <c r="E58" s="114">
        <f t="shared" si="11"/>
        <v>0</v>
      </c>
      <c r="F58" s="114">
        <f t="shared" si="11"/>
        <v>0</v>
      </c>
    </row>
    <row r="59" spans="1:6" s="27" customFormat="1" ht="26.25" hidden="1" x14ac:dyDescent="0.25">
      <c r="A59" s="119" t="s">
        <v>77</v>
      </c>
      <c r="B59" s="113" t="s">
        <v>244</v>
      </c>
      <c r="C59" s="113" t="s">
        <v>78</v>
      </c>
      <c r="D59" s="114">
        <f>D60</f>
        <v>0</v>
      </c>
      <c r="E59" s="114">
        <f t="shared" si="11"/>
        <v>0</v>
      </c>
      <c r="F59" s="114">
        <f t="shared" si="11"/>
        <v>0</v>
      </c>
    </row>
    <row r="60" spans="1:6" s="27" customFormat="1" ht="26.25" hidden="1" x14ac:dyDescent="0.25">
      <c r="A60" s="119" t="s">
        <v>79</v>
      </c>
      <c r="B60" s="113" t="s">
        <v>244</v>
      </c>
      <c r="C60" s="113" t="s">
        <v>80</v>
      </c>
      <c r="D60" s="114">
        <v>0</v>
      </c>
      <c r="E60" s="114">
        <v>0</v>
      </c>
      <c r="F60" s="114">
        <v>0</v>
      </c>
    </row>
    <row r="61" spans="1:6" s="27" customFormat="1" ht="80.25" customHeight="1" x14ac:dyDescent="0.25">
      <c r="A61" s="119" t="s">
        <v>726</v>
      </c>
      <c r="B61" s="113" t="s">
        <v>245</v>
      </c>
      <c r="C61" s="113" t="s">
        <v>58</v>
      </c>
      <c r="D61" s="114">
        <f>D68+D75+D62+D65</f>
        <v>6214.0999999999995</v>
      </c>
      <c r="E61" s="114">
        <f>E68+E75</f>
        <v>2053.4</v>
      </c>
      <c r="F61" s="114">
        <f>F68+F75</f>
        <v>2123.2999999999997</v>
      </c>
    </row>
    <row r="62" spans="1:6" s="27" customFormat="1" ht="71.25" hidden="1" customHeight="1" x14ac:dyDescent="0.25">
      <c r="A62" s="119" t="s">
        <v>664</v>
      </c>
      <c r="B62" s="113" t="s">
        <v>665</v>
      </c>
      <c r="C62" s="113" t="s">
        <v>58</v>
      </c>
      <c r="D62" s="114">
        <f>D63</f>
        <v>0</v>
      </c>
      <c r="E62" s="114">
        <v>0</v>
      </c>
      <c r="F62" s="114">
        <v>0</v>
      </c>
    </row>
    <row r="63" spans="1:6" s="27" customFormat="1" ht="30.75" hidden="1" customHeight="1" x14ac:dyDescent="0.25">
      <c r="A63" s="119" t="s">
        <v>77</v>
      </c>
      <c r="B63" s="113" t="s">
        <v>665</v>
      </c>
      <c r="C63" s="113" t="s">
        <v>78</v>
      </c>
      <c r="D63" s="114">
        <f>D64</f>
        <v>0</v>
      </c>
      <c r="E63" s="114">
        <v>0</v>
      </c>
      <c r="F63" s="114">
        <v>0</v>
      </c>
    </row>
    <row r="64" spans="1:6" s="27" customFormat="1" ht="33" hidden="1" customHeight="1" x14ac:dyDescent="0.25">
      <c r="A64" s="119" t="s">
        <v>79</v>
      </c>
      <c r="B64" s="113" t="s">
        <v>665</v>
      </c>
      <c r="C64" s="113" t="s">
        <v>80</v>
      </c>
      <c r="D64" s="114">
        <v>0</v>
      </c>
      <c r="E64" s="114">
        <v>0</v>
      </c>
      <c r="F64" s="114">
        <v>0</v>
      </c>
    </row>
    <row r="65" spans="1:6" s="27" customFormat="1" ht="69" hidden="1" customHeight="1" x14ac:dyDescent="0.25">
      <c r="A65" s="119" t="s">
        <v>666</v>
      </c>
      <c r="B65" s="113" t="s">
        <v>667</v>
      </c>
      <c r="C65" s="113" t="s">
        <v>58</v>
      </c>
      <c r="D65" s="114">
        <f>D66</f>
        <v>0</v>
      </c>
      <c r="E65" s="114">
        <v>0</v>
      </c>
      <c r="F65" s="114">
        <v>0</v>
      </c>
    </row>
    <row r="66" spans="1:6" s="27" customFormat="1" ht="33" hidden="1" customHeight="1" x14ac:dyDescent="0.25">
      <c r="A66" s="119" t="s">
        <v>77</v>
      </c>
      <c r="B66" s="113" t="s">
        <v>667</v>
      </c>
      <c r="C66" s="113" t="s">
        <v>78</v>
      </c>
      <c r="D66" s="114">
        <f>D67</f>
        <v>0</v>
      </c>
      <c r="E66" s="114">
        <v>0</v>
      </c>
      <c r="F66" s="114">
        <v>0</v>
      </c>
    </row>
    <row r="67" spans="1:6" s="27" customFormat="1" ht="33" hidden="1" customHeight="1" x14ac:dyDescent="0.25">
      <c r="A67" s="119" t="s">
        <v>79</v>
      </c>
      <c r="B67" s="113" t="s">
        <v>667</v>
      </c>
      <c r="C67" s="113" t="s">
        <v>80</v>
      </c>
      <c r="D67" s="114">
        <v>0</v>
      </c>
      <c r="E67" s="114">
        <v>0</v>
      </c>
      <c r="F67" s="114">
        <v>0</v>
      </c>
    </row>
    <row r="68" spans="1:6" s="27" customFormat="1" ht="66.75" customHeight="1" x14ac:dyDescent="0.25">
      <c r="A68" s="119" t="s">
        <v>246</v>
      </c>
      <c r="B68" s="113" t="s">
        <v>247</v>
      </c>
      <c r="C68" s="113" t="s">
        <v>58</v>
      </c>
      <c r="D68" s="114">
        <f>D69+D72</f>
        <v>6033.7</v>
      </c>
      <c r="E68" s="114">
        <f t="shared" ref="E68:F70" si="12">E69</f>
        <v>1938.2</v>
      </c>
      <c r="F68" s="114">
        <f t="shared" si="12"/>
        <v>2008.1</v>
      </c>
    </row>
    <row r="69" spans="1:6" s="27" customFormat="1" ht="17.25" customHeight="1" x14ac:dyDescent="0.25">
      <c r="A69" s="119" t="s">
        <v>136</v>
      </c>
      <c r="B69" s="113" t="s">
        <v>248</v>
      </c>
      <c r="C69" s="113" t="s">
        <v>58</v>
      </c>
      <c r="D69" s="114">
        <f>D70</f>
        <v>6033.7</v>
      </c>
      <c r="E69" s="114">
        <f t="shared" si="12"/>
        <v>1938.2</v>
      </c>
      <c r="F69" s="114">
        <f t="shared" si="12"/>
        <v>2008.1</v>
      </c>
    </row>
    <row r="70" spans="1:6" s="27" customFormat="1" ht="27.75" customHeight="1" x14ac:dyDescent="0.25">
      <c r="A70" s="119" t="s">
        <v>77</v>
      </c>
      <c r="B70" s="113" t="s">
        <v>248</v>
      </c>
      <c r="C70" s="113" t="s">
        <v>78</v>
      </c>
      <c r="D70" s="114">
        <f>D71</f>
        <v>6033.7</v>
      </c>
      <c r="E70" s="114">
        <f t="shared" si="12"/>
        <v>1938.2</v>
      </c>
      <c r="F70" s="114">
        <f t="shared" si="12"/>
        <v>2008.1</v>
      </c>
    </row>
    <row r="71" spans="1:6" s="27" customFormat="1" ht="26.25" x14ac:dyDescent="0.25">
      <c r="A71" s="119" t="s">
        <v>79</v>
      </c>
      <c r="B71" s="113" t="s">
        <v>248</v>
      </c>
      <c r="C71" s="113" t="s">
        <v>80</v>
      </c>
      <c r="D71" s="114">
        <v>6033.7</v>
      </c>
      <c r="E71" s="114">
        <v>1938.2</v>
      </c>
      <c r="F71" s="114">
        <v>2008.1</v>
      </c>
    </row>
    <row r="72" spans="1:6" s="27" customFormat="1" ht="39" hidden="1" x14ac:dyDescent="0.25">
      <c r="A72" s="119" t="s">
        <v>655</v>
      </c>
      <c r="B72" s="113" t="s">
        <v>668</v>
      </c>
      <c r="C72" s="113" t="s">
        <v>58</v>
      </c>
      <c r="D72" s="114">
        <f>D73</f>
        <v>0</v>
      </c>
      <c r="E72" s="114">
        <v>0</v>
      </c>
      <c r="F72" s="114">
        <v>0</v>
      </c>
    </row>
    <row r="73" spans="1:6" s="27" customFormat="1" ht="26.25" hidden="1" x14ac:dyDescent="0.25">
      <c r="A73" s="119" t="s">
        <v>77</v>
      </c>
      <c r="B73" s="113" t="s">
        <v>668</v>
      </c>
      <c r="C73" s="113" t="s">
        <v>78</v>
      </c>
      <c r="D73" s="114">
        <f>D74</f>
        <v>0</v>
      </c>
      <c r="E73" s="114">
        <v>0</v>
      </c>
      <c r="F73" s="114">
        <v>0</v>
      </c>
    </row>
    <row r="74" spans="1:6" s="27" customFormat="1" ht="26.25" hidden="1" x14ac:dyDescent="0.25">
      <c r="A74" s="119" t="s">
        <v>79</v>
      </c>
      <c r="B74" s="113" t="s">
        <v>668</v>
      </c>
      <c r="C74" s="113" t="s">
        <v>80</v>
      </c>
      <c r="D74" s="114">
        <v>0</v>
      </c>
      <c r="E74" s="114">
        <v>0</v>
      </c>
      <c r="F74" s="114">
        <v>0</v>
      </c>
    </row>
    <row r="75" spans="1:6" s="27" customFormat="1" ht="80.25" customHeight="1" x14ac:dyDescent="0.25">
      <c r="A75" s="119" t="s">
        <v>249</v>
      </c>
      <c r="B75" s="113" t="s">
        <v>250</v>
      </c>
      <c r="C75" s="113" t="s">
        <v>58</v>
      </c>
      <c r="D75" s="114">
        <f>D76</f>
        <v>180.4</v>
      </c>
      <c r="E75" s="114">
        <f t="shared" ref="E75:F77" si="13">E76</f>
        <v>115.2</v>
      </c>
      <c r="F75" s="114">
        <f t="shared" si="13"/>
        <v>115.2</v>
      </c>
    </row>
    <row r="76" spans="1:6" s="27" customFormat="1" ht="15" x14ac:dyDescent="0.25">
      <c r="A76" s="119" t="s">
        <v>136</v>
      </c>
      <c r="B76" s="113" t="s">
        <v>251</v>
      </c>
      <c r="C76" s="113" t="s">
        <v>58</v>
      </c>
      <c r="D76" s="114">
        <f>D77</f>
        <v>180.4</v>
      </c>
      <c r="E76" s="114">
        <f t="shared" si="13"/>
        <v>115.2</v>
      </c>
      <c r="F76" s="114">
        <f t="shared" si="13"/>
        <v>115.2</v>
      </c>
    </row>
    <row r="77" spans="1:6" s="27" customFormat="1" ht="27.75" customHeight="1" x14ac:dyDescent="0.25">
      <c r="A77" s="119" t="s">
        <v>77</v>
      </c>
      <c r="B77" s="113" t="s">
        <v>251</v>
      </c>
      <c r="C77" s="113" t="s">
        <v>78</v>
      </c>
      <c r="D77" s="114">
        <f>D78</f>
        <v>180.4</v>
      </c>
      <c r="E77" s="114">
        <f t="shared" si="13"/>
        <v>115.2</v>
      </c>
      <c r="F77" s="114">
        <f t="shared" si="13"/>
        <v>115.2</v>
      </c>
    </row>
    <row r="78" spans="1:6" s="27" customFormat="1" ht="26.25" x14ac:dyDescent="0.25">
      <c r="A78" s="119" t="s">
        <v>79</v>
      </c>
      <c r="B78" s="113" t="s">
        <v>251</v>
      </c>
      <c r="C78" s="113" t="s">
        <v>80</v>
      </c>
      <c r="D78" s="114">
        <v>180.4</v>
      </c>
      <c r="E78" s="114">
        <v>115.2</v>
      </c>
      <c r="F78" s="114">
        <v>115.2</v>
      </c>
    </row>
    <row r="79" spans="1:6" s="27" customFormat="1" ht="39" customHeight="1" x14ac:dyDescent="0.25">
      <c r="A79" s="119" t="s">
        <v>719</v>
      </c>
      <c r="B79" s="113" t="s">
        <v>138</v>
      </c>
      <c r="C79" s="113" t="s">
        <v>58</v>
      </c>
      <c r="D79" s="114">
        <f>D80+D86+D90+D94+D98</f>
        <v>800.69999999999993</v>
      </c>
      <c r="E79" s="114">
        <f>E80+E86+E90+E94+E98</f>
        <v>795.2</v>
      </c>
      <c r="F79" s="114">
        <f>F80+F86+F90+F94+F98</f>
        <v>545.4</v>
      </c>
    </row>
    <row r="80" spans="1:6" s="27" customFormat="1" ht="39" x14ac:dyDescent="0.25">
      <c r="A80" s="119" t="s">
        <v>139</v>
      </c>
      <c r="B80" s="113" t="s">
        <v>140</v>
      </c>
      <c r="C80" s="113" t="s">
        <v>58</v>
      </c>
      <c r="D80" s="114">
        <f>D81</f>
        <v>30</v>
      </c>
      <c r="E80" s="114">
        <f>E81</f>
        <v>30</v>
      </c>
      <c r="F80" s="114">
        <f>F81</f>
        <v>30</v>
      </c>
    </row>
    <row r="81" spans="1:6" s="27" customFormat="1" ht="15" x14ac:dyDescent="0.25">
      <c r="A81" s="119" t="s">
        <v>136</v>
      </c>
      <c r="B81" s="113" t="s">
        <v>141</v>
      </c>
      <c r="C81" s="113" t="s">
        <v>58</v>
      </c>
      <c r="D81" s="114">
        <f>D84</f>
        <v>30</v>
      </c>
      <c r="E81" s="114">
        <f>E84</f>
        <v>30</v>
      </c>
      <c r="F81" s="114">
        <f>F84</f>
        <v>30</v>
      </c>
    </row>
    <row r="82" spans="1:6" s="27" customFormat="1" ht="29.25" hidden="1" customHeight="1" x14ac:dyDescent="0.25">
      <c r="A82" s="119" t="s">
        <v>77</v>
      </c>
      <c r="B82" s="113" t="s">
        <v>141</v>
      </c>
      <c r="C82" s="113" t="s">
        <v>78</v>
      </c>
      <c r="D82" s="114">
        <f>D83</f>
        <v>0</v>
      </c>
      <c r="E82" s="114">
        <f>E83</f>
        <v>0</v>
      </c>
      <c r="F82" s="114">
        <f>F83</f>
        <v>0</v>
      </c>
    </row>
    <row r="83" spans="1:6" s="27" customFormat="1" ht="26.25" hidden="1" x14ac:dyDescent="0.25">
      <c r="A83" s="119" t="s">
        <v>79</v>
      </c>
      <c r="B83" s="113" t="s">
        <v>141</v>
      </c>
      <c r="C83" s="113" t="s">
        <v>80</v>
      </c>
      <c r="D83" s="114">
        <f>45-45</f>
        <v>0</v>
      </c>
      <c r="E83" s="114">
        <f>45-45</f>
        <v>0</v>
      </c>
      <c r="F83" s="114">
        <f>45-45</f>
        <v>0</v>
      </c>
    </row>
    <row r="84" spans="1:6" s="27" customFormat="1" ht="15" x14ac:dyDescent="0.25">
      <c r="A84" s="119" t="s">
        <v>81</v>
      </c>
      <c r="B84" s="113" t="s">
        <v>141</v>
      </c>
      <c r="C84" s="113" t="s">
        <v>82</v>
      </c>
      <c r="D84" s="114">
        <f>D85</f>
        <v>30</v>
      </c>
      <c r="E84" s="114">
        <f>E85</f>
        <v>30</v>
      </c>
      <c r="F84" s="114">
        <f>F85</f>
        <v>30</v>
      </c>
    </row>
    <row r="85" spans="1:6" s="27" customFormat="1" ht="15" x14ac:dyDescent="0.25">
      <c r="A85" s="126" t="s">
        <v>83</v>
      </c>
      <c r="B85" s="113" t="s">
        <v>141</v>
      </c>
      <c r="C85" s="113" t="s">
        <v>84</v>
      </c>
      <c r="D85" s="114">
        <v>30</v>
      </c>
      <c r="E85" s="114">
        <v>30</v>
      </c>
      <c r="F85" s="114">
        <v>30</v>
      </c>
    </row>
    <row r="86" spans="1:6" s="27" customFormat="1" ht="93.75" customHeight="1" x14ac:dyDescent="0.25">
      <c r="A86" s="119" t="s">
        <v>392</v>
      </c>
      <c r="B86" s="113" t="s">
        <v>143</v>
      </c>
      <c r="C86" s="113" t="s">
        <v>58</v>
      </c>
      <c r="D86" s="114">
        <f>D87</f>
        <v>187</v>
      </c>
      <c r="E86" s="114">
        <f t="shared" ref="E86:F88" si="14">E87</f>
        <v>187</v>
      </c>
      <c r="F86" s="114">
        <f t="shared" si="14"/>
        <v>187</v>
      </c>
    </row>
    <row r="87" spans="1:6" s="27" customFormat="1" ht="15" x14ac:dyDescent="0.25">
      <c r="A87" s="119" t="s">
        <v>136</v>
      </c>
      <c r="B87" s="113" t="s">
        <v>144</v>
      </c>
      <c r="C87" s="113" t="s">
        <v>58</v>
      </c>
      <c r="D87" s="114">
        <f>D88</f>
        <v>187</v>
      </c>
      <c r="E87" s="114">
        <f t="shared" si="14"/>
        <v>187</v>
      </c>
      <c r="F87" s="114">
        <f t="shared" si="14"/>
        <v>187</v>
      </c>
    </row>
    <row r="88" spans="1:6" s="27" customFormat="1" ht="27.75" customHeight="1" x14ac:dyDescent="0.25">
      <c r="A88" s="119" t="s">
        <v>77</v>
      </c>
      <c r="B88" s="113" t="s">
        <v>144</v>
      </c>
      <c r="C88" s="113" t="s">
        <v>78</v>
      </c>
      <c r="D88" s="114">
        <f>D89</f>
        <v>187</v>
      </c>
      <c r="E88" s="114">
        <f t="shared" si="14"/>
        <v>187</v>
      </c>
      <c r="F88" s="114">
        <f t="shared" si="14"/>
        <v>187</v>
      </c>
    </row>
    <row r="89" spans="1:6" s="27" customFormat="1" ht="26.25" x14ac:dyDescent="0.25">
      <c r="A89" s="119" t="s">
        <v>79</v>
      </c>
      <c r="B89" s="113" t="s">
        <v>144</v>
      </c>
      <c r="C89" s="113" t="s">
        <v>80</v>
      </c>
      <c r="D89" s="114">
        <v>187</v>
      </c>
      <c r="E89" s="114">
        <v>187</v>
      </c>
      <c r="F89" s="114">
        <v>187</v>
      </c>
    </row>
    <row r="90" spans="1:6" s="27" customFormat="1" ht="81.75" hidden="1" customHeight="1" x14ac:dyDescent="0.25">
      <c r="A90" s="128" t="s">
        <v>145</v>
      </c>
      <c r="B90" s="113" t="s">
        <v>146</v>
      </c>
      <c r="C90" s="113" t="s">
        <v>58</v>
      </c>
      <c r="D90" s="114">
        <f>D91</f>
        <v>0</v>
      </c>
      <c r="E90" s="114">
        <f>E91</f>
        <v>0</v>
      </c>
      <c r="F90" s="114">
        <f t="shared" ref="E90:F92" si="15">F91</f>
        <v>0</v>
      </c>
    </row>
    <row r="91" spans="1:6" s="27" customFormat="1" ht="15.75" hidden="1" customHeight="1" x14ac:dyDescent="0.25">
      <c r="A91" s="128" t="s">
        <v>136</v>
      </c>
      <c r="B91" s="113" t="s">
        <v>147</v>
      </c>
      <c r="C91" s="113" t="s">
        <v>58</v>
      </c>
      <c r="D91" s="114">
        <f>D92</f>
        <v>0</v>
      </c>
      <c r="E91" s="114">
        <f t="shared" si="15"/>
        <v>0</v>
      </c>
      <c r="F91" s="114">
        <f t="shared" si="15"/>
        <v>0</v>
      </c>
    </row>
    <row r="92" spans="1:6" s="27" customFormat="1" ht="29.25" hidden="1" customHeight="1" x14ac:dyDescent="0.25">
      <c r="A92" s="119" t="s">
        <v>77</v>
      </c>
      <c r="B92" s="113" t="s">
        <v>147</v>
      </c>
      <c r="C92" s="113" t="s">
        <v>78</v>
      </c>
      <c r="D92" s="114">
        <f>D93</f>
        <v>0</v>
      </c>
      <c r="E92" s="114">
        <f t="shared" si="15"/>
        <v>0</v>
      </c>
      <c r="F92" s="114">
        <f t="shared" si="15"/>
        <v>0</v>
      </c>
    </row>
    <row r="93" spans="1:6" s="27" customFormat="1" ht="30" hidden="1" customHeight="1" x14ac:dyDescent="0.25">
      <c r="A93" s="119" t="s">
        <v>210</v>
      </c>
      <c r="B93" s="113" t="s">
        <v>147</v>
      </c>
      <c r="C93" s="113" t="s">
        <v>80</v>
      </c>
      <c r="D93" s="114">
        <v>0</v>
      </c>
      <c r="E93" s="114">
        <v>0</v>
      </c>
      <c r="F93" s="114">
        <v>0</v>
      </c>
    </row>
    <row r="94" spans="1:6" s="27" customFormat="1" ht="42" customHeight="1" x14ac:dyDescent="0.25">
      <c r="A94" s="119" t="s">
        <v>148</v>
      </c>
      <c r="B94" s="113" t="s">
        <v>149</v>
      </c>
      <c r="C94" s="113" t="s">
        <v>58</v>
      </c>
      <c r="D94" s="114">
        <f>D95</f>
        <v>16.899999999999999</v>
      </c>
      <c r="E94" s="114">
        <f t="shared" ref="E94:F96" si="16">E95</f>
        <v>0</v>
      </c>
      <c r="F94" s="114">
        <f t="shared" si="16"/>
        <v>0</v>
      </c>
    </row>
    <row r="95" spans="1:6" s="27" customFormat="1" ht="15" customHeight="1" x14ac:dyDescent="0.25">
      <c r="A95" s="128" t="s">
        <v>136</v>
      </c>
      <c r="B95" s="113" t="s">
        <v>150</v>
      </c>
      <c r="C95" s="113" t="s">
        <v>58</v>
      </c>
      <c r="D95" s="114">
        <f>D96</f>
        <v>16.899999999999999</v>
      </c>
      <c r="E95" s="114">
        <f t="shared" si="16"/>
        <v>0</v>
      </c>
      <c r="F95" s="114">
        <f t="shared" si="16"/>
        <v>0</v>
      </c>
    </row>
    <row r="96" spans="1:6" s="27" customFormat="1" ht="29.25" customHeight="1" x14ac:dyDescent="0.25">
      <c r="A96" s="119" t="s">
        <v>77</v>
      </c>
      <c r="B96" s="113" t="s">
        <v>150</v>
      </c>
      <c r="C96" s="113" t="s">
        <v>78</v>
      </c>
      <c r="D96" s="114">
        <f>D97</f>
        <v>16.899999999999999</v>
      </c>
      <c r="E96" s="114">
        <f t="shared" si="16"/>
        <v>0</v>
      </c>
      <c r="F96" s="114">
        <f t="shared" si="16"/>
        <v>0</v>
      </c>
    </row>
    <row r="97" spans="1:6" s="27" customFormat="1" ht="26.25" x14ac:dyDescent="0.25">
      <c r="A97" s="119" t="s">
        <v>210</v>
      </c>
      <c r="B97" s="113" t="s">
        <v>150</v>
      </c>
      <c r="C97" s="113" t="s">
        <v>80</v>
      </c>
      <c r="D97" s="114">
        <v>16.899999999999999</v>
      </c>
      <c r="E97" s="114">
        <v>0</v>
      </c>
      <c r="F97" s="114">
        <v>0</v>
      </c>
    </row>
    <row r="98" spans="1:6" s="27" customFormat="1" ht="52.5" customHeight="1" x14ac:dyDescent="0.25">
      <c r="A98" s="119" t="s">
        <v>151</v>
      </c>
      <c r="B98" s="113" t="s">
        <v>152</v>
      </c>
      <c r="C98" s="113" t="s">
        <v>58</v>
      </c>
      <c r="D98" s="114">
        <f>D99</f>
        <v>566.79999999999995</v>
      </c>
      <c r="E98" s="114">
        <f t="shared" ref="E98:F100" si="17">E99</f>
        <v>578.20000000000005</v>
      </c>
      <c r="F98" s="114">
        <f t="shared" si="17"/>
        <v>328.4</v>
      </c>
    </row>
    <row r="99" spans="1:6" s="27" customFormat="1" ht="15" x14ac:dyDescent="0.25">
      <c r="A99" s="128" t="s">
        <v>136</v>
      </c>
      <c r="B99" s="113" t="s">
        <v>153</v>
      </c>
      <c r="C99" s="113" t="s">
        <v>58</v>
      </c>
      <c r="D99" s="114">
        <f>D100</f>
        <v>566.79999999999995</v>
      </c>
      <c r="E99" s="114">
        <f t="shared" si="17"/>
        <v>578.20000000000005</v>
      </c>
      <c r="F99" s="114">
        <f t="shared" si="17"/>
        <v>328.4</v>
      </c>
    </row>
    <row r="100" spans="1:6" s="27" customFormat="1" ht="28.5" customHeight="1" x14ac:dyDescent="0.25">
      <c r="A100" s="119" t="s">
        <v>77</v>
      </c>
      <c r="B100" s="113" t="s">
        <v>153</v>
      </c>
      <c r="C100" s="113" t="s">
        <v>78</v>
      </c>
      <c r="D100" s="114">
        <f>D101</f>
        <v>566.79999999999995</v>
      </c>
      <c r="E100" s="114">
        <f t="shared" si="17"/>
        <v>578.20000000000005</v>
      </c>
      <c r="F100" s="114">
        <f t="shared" si="17"/>
        <v>328.4</v>
      </c>
    </row>
    <row r="101" spans="1:6" s="27" customFormat="1" ht="26.25" x14ac:dyDescent="0.25">
      <c r="A101" s="119" t="s">
        <v>210</v>
      </c>
      <c r="B101" s="113" t="s">
        <v>153</v>
      </c>
      <c r="C101" s="113" t="s">
        <v>80</v>
      </c>
      <c r="D101" s="114">
        <v>566.79999999999995</v>
      </c>
      <c r="E101" s="114">
        <v>578.20000000000005</v>
      </c>
      <c r="F101" s="114">
        <v>328.4</v>
      </c>
    </row>
    <row r="102" spans="1:6" s="27" customFormat="1" ht="42.75" customHeight="1" x14ac:dyDescent="0.25">
      <c r="A102" s="119" t="s">
        <v>718</v>
      </c>
      <c r="B102" s="113" t="s">
        <v>349</v>
      </c>
      <c r="C102" s="113" t="s">
        <v>58</v>
      </c>
      <c r="D102" s="114">
        <f>D103</f>
        <v>20562.100000000002</v>
      </c>
      <c r="E102" s="114">
        <f>E103</f>
        <v>18182.5</v>
      </c>
      <c r="F102" s="114">
        <f>F103</f>
        <v>18846.5</v>
      </c>
    </row>
    <row r="103" spans="1:6" s="27" customFormat="1" ht="51.75" x14ac:dyDescent="0.25">
      <c r="A103" s="119" t="s">
        <v>350</v>
      </c>
      <c r="B103" s="113" t="s">
        <v>351</v>
      </c>
      <c r="C103" s="113" t="s">
        <v>58</v>
      </c>
      <c r="D103" s="114">
        <f>D107+D116+D119+D122+D110+D113+D104</f>
        <v>20562.100000000002</v>
      </c>
      <c r="E103" s="114">
        <f t="shared" ref="E103:F103" si="18">E107+E116+E119+E122+E110</f>
        <v>18182.5</v>
      </c>
      <c r="F103" s="114">
        <f t="shared" si="18"/>
        <v>18846.5</v>
      </c>
    </row>
    <row r="104" spans="1:6" s="27" customFormat="1" ht="39" hidden="1" x14ac:dyDescent="0.25">
      <c r="A104" s="119" t="s">
        <v>655</v>
      </c>
      <c r="B104" s="113" t="s">
        <v>672</v>
      </c>
      <c r="C104" s="113" t="s">
        <v>58</v>
      </c>
      <c r="D104" s="114">
        <f>D105</f>
        <v>0</v>
      </c>
      <c r="E104" s="114">
        <v>0</v>
      </c>
      <c r="F104" s="114">
        <v>0</v>
      </c>
    </row>
    <row r="105" spans="1:6" s="27" customFormat="1" ht="26.25" hidden="1" x14ac:dyDescent="0.25">
      <c r="A105" s="119" t="s">
        <v>345</v>
      </c>
      <c r="B105" s="113" t="s">
        <v>672</v>
      </c>
      <c r="C105" s="113" t="s">
        <v>346</v>
      </c>
      <c r="D105" s="114">
        <f>D106</f>
        <v>0</v>
      </c>
      <c r="E105" s="114">
        <v>0</v>
      </c>
      <c r="F105" s="114">
        <v>0</v>
      </c>
    </row>
    <row r="106" spans="1:6" s="27" customFormat="1" ht="15" hidden="1" x14ac:dyDescent="0.25">
      <c r="A106" s="119" t="s">
        <v>347</v>
      </c>
      <c r="B106" s="113" t="s">
        <v>672</v>
      </c>
      <c r="C106" s="113" t="s">
        <v>348</v>
      </c>
      <c r="D106" s="114">
        <v>0</v>
      </c>
      <c r="E106" s="114">
        <v>0</v>
      </c>
      <c r="F106" s="114">
        <v>0</v>
      </c>
    </row>
    <row r="107" spans="1:6" s="27" customFormat="1" ht="39" x14ac:dyDescent="0.25">
      <c r="A107" s="119" t="s">
        <v>352</v>
      </c>
      <c r="B107" s="113" t="s">
        <v>353</v>
      </c>
      <c r="C107" s="113" t="s">
        <v>58</v>
      </c>
      <c r="D107" s="114">
        <f t="shared" ref="D107:F108" si="19">D108</f>
        <v>10995.5</v>
      </c>
      <c r="E107" s="114">
        <f t="shared" si="19"/>
        <v>8985</v>
      </c>
      <c r="F107" s="114">
        <f t="shared" si="19"/>
        <v>9131.9</v>
      </c>
    </row>
    <row r="108" spans="1:6" s="27" customFormat="1" ht="26.25" x14ac:dyDescent="0.25">
      <c r="A108" s="119" t="s">
        <v>345</v>
      </c>
      <c r="B108" s="113" t="s">
        <v>353</v>
      </c>
      <c r="C108" s="113" t="s">
        <v>346</v>
      </c>
      <c r="D108" s="114">
        <f t="shared" si="19"/>
        <v>10995.5</v>
      </c>
      <c r="E108" s="114">
        <f t="shared" si="19"/>
        <v>8985</v>
      </c>
      <c r="F108" s="114">
        <f t="shared" si="19"/>
        <v>9131.9</v>
      </c>
    </row>
    <row r="109" spans="1:6" s="27" customFormat="1" ht="15" x14ac:dyDescent="0.25">
      <c r="A109" s="119" t="s">
        <v>347</v>
      </c>
      <c r="B109" s="113" t="s">
        <v>353</v>
      </c>
      <c r="C109" s="113" t="s">
        <v>348</v>
      </c>
      <c r="D109" s="114">
        <v>10995.5</v>
      </c>
      <c r="E109" s="114">
        <v>8985</v>
      </c>
      <c r="F109" s="114">
        <v>9131.9</v>
      </c>
    </row>
    <row r="110" spans="1:6" s="27" customFormat="1" ht="26.25" x14ac:dyDescent="0.25">
      <c r="A110" s="119" t="s">
        <v>657</v>
      </c>
      <c r="B110" s="113" t="s">
        <v>673</v>
      </c>
      <c r="C110" s="113" t="s">
        <v>58</v>
      </c>
      <c r="D110" s="114">
        <f>D111</f>
        <v>540.29999999999995</v>
      </c>
      <c r="E110" s="114">
        <f t="shared" ref="E110:F111" si="20">E111</f>
        <v>0</v>
      </c>
      <c r="F110" s="114">
        <f>F111</f>
        <v>0</v>
      </c>
    </row>
    <row r="111" spans="1:6" s="27" customFormat="1" ht="26.25" x14ac:dyDescent="0.25">
      <c r="A111" s="119" t="s">
        <v>345</v>
      </c>
      <c r="B111" s="113" t="s">
        <v>673</v>
      </c>
      <c r="C111" s="113" t="s">
        <v>346</v>
      </c>
      <c r="D111" s="114">
        <f>D112</f>
        <v>540.29999999999995</v>
      </c>
      <c r="E111" s="114">
        <f t="shared" si="20"/>
        <v>0</v>
      </c>
      <c r="F111" s="114">
        <f t="shared" si="20"/>
        <v>0</v>
      </c>
    </row>
    <row r="112" spans="1:6" s="27" customFormat="1" ht="15" x14ac:dyDescent="0.25">
      <c r="A112" s="119" t="s">
        <v>347</v>
      </c>
      <c r="B112" s="113" t="s">
        <v>673</v>
      </c>
      <c r="C112" s="113" t="s">
        <v>348</v>
      </c>
      <c r="D112" s="114">
        <v>540.29999999999995</v>
      </c>
      <c r="E112" s="114">
        <v>0</v>
      </c>
      <c r="F112" s="114">
        <v>0</v>
      </c>
    </row>
    <row r="113" spans="1:6" s="27" customFormat="1" ht="39" x14ac:dyDescent="0.25">
      <c r="A113" s="119" t="s">
        <v>660</v>
      </c>
      <c r="B113" s="113" t="s">
        <v>674</v>
      </c>
      <c r="C113" s="113" t="s">
        <v>58</v>
      </c>
      <c r="D113" s="114">
        <f>D114</f>
        <v>28.4</v>
      </c>
      <c r="E113" s="114">
        <f t="shared" ref="E113:F114" si="21">E114</f>
        <v>0</v>
      </c>
      <c r="F113" s="114">
        <f t="shared" si="21"/>
        <v>0</v>
      </c>
    </row>
    <row r="114" spans="1:6" s="27" customFormat="1" ht="26.25" x14ac:dyDescent="0.25">
      <c r="A114" s="119" t="s">
        <v>345</v>
      </c>
      <c r="B114" s="113" t="s">
        <v>674</v>
      </c>
      <c r="C114" s="113" t="s">
        <v>346</v>
      </c>
      <c r="D114" s="114">
        <f>D115</f>
        <v>28.4</v>
      </c>
      <c r="E114" s="114">
        <f t="shared" si="21"/>
        <v>0</v>
      </c>
      <c r="F114" s="114">
        <f t="shared" si="21"/>
        <v>0</v>
      </c>
    </row>
    <row r="115" spans="1:6" s="27" customFormat="1" ht="15" x14ac:dyDescent="0.25">
      <c r="A115" s="119" t="s">
        <v>347</v>
      </c>
      <c r="B115" s="113" t="s">
        <v>674</v>
      </c>
      <c r="C115" s="113" t="s">
        <v>348</v>
      </c>
      <c r="D115" s="114">
        <v>28.4</v>
      </c>
      <c r="E115" s="114">
        <v>0</v>
      </c>
      <c r="F115" s="114">
        <v>0</v>
      </c>
    </row>
    <row r="116" spans="1:6" s="27" customFormat="1" ht="54.75" customHeight="1" x14ac:dyDescent="0.25">
      <c r="A116" s="119" t="s">
        <v>354</v>
      </c>
      <c r="B116" s="113" t="s">
        <v>355</v>
      </c>
      <c r="C116" s="113" t="s">
        <v>58</v>
      </c>
      <c r="D116" s="114">
        <f t="shared" ref="D116:F117" si="22">D117</f>
        <v>89</v>
      </c>
      <c r="E116" s="114">
        <f t="shared" si="22"/>
        <v>89</v>
      </c>
      <c r="F116" s="114">
        <f t="shared" si="22"/>
        <v>89</v>
      </c>
    </row>
    <row r="117" spans="1:6" s="27" customFormat="1" ht="26.25" x14ac:dyDescent="0.25">
      <c r="A117" s="119" t="s">
        <v>345</v>
      </c>
      <c r="B117" s="113" t="s">
        <v>355</v>
      </c>
      <c r="C117" s="113" t="s">
        <v>346</v>
      </c>
      <c r="D117" s="114">
        <f t="shared" si="22"/>
        <v>89</v>
      </c>
      <c r="E117" s="114">
        <f t="shared" si="22"/>
        <v>89</v>
      </c>
      <c r="F117" s="114">
        <f t="shared" si="22"/>
        <v>89</v>
      </c>
    </row>
    <row r="118" spans="1:6" s="27" customFormat="1" ht="15" x14ac:dyDescent="0.25">
      <c r="A118" s="119" t="s">
        <v>347</v>
      </c>
      <c r="B118" s="113" t="s">
        <v>355</v>
      </c>
      <c r="C118" s="113" t="s">
        <v>348</v>
      </c>
      <c r="D118" s="114">
        <v>89</v>
      </c>
      <c r="E118" s="114">
        <v>89</v>
      </c>
      <c r="F118" s="114">
        <v>89</v>
      </c>
    </row>
    <row r="119" spans="1:6" s="27" customFormat="1" ht="143.25" customHeight="1" x14ac:dyDescent="0.25">
      <c r="A119" s="119" t="s">
        <v>356</v>
      </c>
      <c r="B119" s="113" t="s">
        <v>357</v>
      </c>
      <c r="C119" s="113" t="s">
        <v>58</v>
      </c>
      <c r="D119" s="114">
        <f t="shared" ref="D119:F120" si="23">D120</f>
        <v>50.7</v>
      </c>
      <c r="E119" s="114">
        <f t="shared" si="23"/>
        <v>52.4</v>
      </c>
      <c r="F119" s="114">
        <f t="shared" si="23"/>
        <v>54</v>
      </c>
    </row>
    <row r="120" spans="1:6" s="27" customFormat="1" ht="31.5" customHeight="1" x14ac:dyDescent="0.25">
      <c r="A120" s="119" t="s">
        <v>345</v>
      </c>
      <c r="B120" s="113" t="s">
        <v>357</v>
      </c>
      <c r="C120" s="113" t="s">
        <v>346</v>
      </c>
      <c r="D120" s="114">
        <f t="shared" si="23"/>
        <v>50.7</v>
      </c>
      <c r="E120" s="114">
        <f t="shared" si="23"/>
        <v>52.4</v>
      </c>
      <c r="F120" s="114">
        <f t="shared" si="23"/>
        <v>54</v>
      </c>
    </row>
    <row r="121" spans="1:6" s="27" customFormat="1" ht="16.5" customHeight="1" x14ac:dyDescent="0.25">
      <c r="A121" s="119" t="s">
        <v>347</v>
      </c>
      <c r="B121" s="113" t="s">
        <v>357</v>
      </c>
      <c r="C121" s="113" t="s">
        <v>348</v>
      </c>
      <c r="D121" s="114">
        <v>50.7</v>
      </c>
      <c r="E121" s="114">
        <v>52.4</v>
      </c>
      <c r="F121" s="114">
        <v>54</v>
      </c>
    </row>
    <row r="122" spans="1:6" s="27" customFormat="1" ht="39" x14ac:dyDescent="0.25">
      <c r="A122" s="119" t="s">
        <v>358</v>
      </c>
      <c r="B122" s="113" t="s">
        <v>359</v>
      </c>
      <c r="C122" s="113" t="s">
        <v>58</v>
      </c>
      <c r="D122" s="114">
        <f t="shared" ref="D122:F123" si="24">D123</f>
        <v>8858.2000000000007</v>
      </c>
      <c r="E122" s="114">
        <f t="shared" si="24"/>
        <v>9056.1</v>
      </c>
      <c r="F122" s="114">
        <f t="shared" si="24"/>
        <v>9571.6</v>
      </c>
    </row>
    <row r="123" spans="1:6" s="27" customFormat="1" ht="26.25" x14ac:dyDescent="0.25">
      <c r="A123" s="119" t="s">
        <v>345</v>
      </c>
      <c r="B123" s="113" t="s">
        <v>359</v>
      </c>
      <c r="C123" s="113" t="s">
        <v>346</v>
      </c>
      <c r="D123" s="114">
        <f t="shared" si="24"/>
        <v>8858.2000000000007</v>
      </c>
      <c r="E123" s="114">
        <f t="shared" si="24"/>
        <v>9056.1</v>
      </c>
      <c r="F123" s="114">
        <f t="shared" si="24"/>
        <v>9571.6</v>
      </c>
    </row>
    <row r="124" spans="1:6" s="27" customFormat="1" ht="15" x14ac:dyDescent="0.25">
      <c r="A124" s="119" t="s">
        <v>347</v>
      </c>
      <c r="B124" s="113" t="s">
        <v>359</v>
      </c>
      <c r="C124" s="113" t="s">
        <v>348</v>
      </c>
      <c r="D124" s="114">
        <v>8858.2000000000007</v>
      </c>
      <c r="E124" s="114">
        <v>9056.1</v>
      </c>
      <c r="F124" s="114">
        <v>9571.6</v>
      </c>
    </row>
    <row r="125" spans="1:6" s="27" customFormat="1" ht="31.5" customHeight="1" x14ac:dyDescent="0.25">
      <c r="A125" s="119" t="s">
        <v>732</v>
      </c>
      <c r="B125" s="113" t="s">
        <v>416</v>
      </c>
      <c r="C125" s="113" t="s">
        <v>58</v>
      </c>
      <c r="D125" s="114">
        <f>D126+D149</f>
        <v>5553.5999999999995</v>
      </c>
      <c r="E125" s="114">
        <f>E126+E149</f>
        <v>5058.8999999999996</v>
      </c>
      <c r="F125" s="114">
        <f>F126+F149</f>
        <v>5136.1999999999989</v>
      </c>
    </row>
    <row r="126" spans="1:6" s="27" customFormat="1" ht="33" customHeight="1" x14ac:dyDescent="0.25">
      <c r="A126" s="119" t="s">
        <v>417</v>
      </c>
      <c r="B126" s="113" t="s">
        <v>418</v>
      </c>
      <c r="C126" s="113" t="s">
        <v>58</v>
      </c>
      <c r="D126" s="114">
        <f>D132+D140+D143+D135+D146+D127</f>
        <v>4942.5999999999995</v>
      </c>
      <c r="E126" s="114">
        <f t="shared" ref="E126:F126" si="25">E132+E140+E143+E135</f>
        <v>4660.5</v>
      </c>
      <c r="F126" s="114">
        <f t="shared" si="25"/>
        <v>4828.7999999999993</v>
      </c>
    </row>
    <row r="127" spans="1:6" s="27" customFormat="1" ht="39.75" hidden="1" customHeight="1" x14ac:dyDescent="0.25">
      <c r="A127" s="119" t="s">
        <v>655</v>
      </c>
      <c r="B127" s="113" t="s">
        <v>693</v>
      </c>
      <c r="C127" s="113" t="s">
        <v>58</v>
      </c>
      <c r="D127" s="114">
        <f>D128+D130</f>
        <v>0</v>
      </c>
      <c r="E127" s="114">
        <v>0</v>
      </c>
      <c r="F127" s="114">
        <v>0</v>
      </c>
    </row>
    <row r="128" spans="1:6" s="27" customFormat="1" ht="30" hidden="1" customHeight="1" x14ac:dyDescent="0.25">
      <c r="A128" s="119" t="s">
        <v>77</v>
      </c>
      <c r="B128" s="113" t="s">
        <v>693</v>
      </c>
      <c r="C128" s="113" t="s">
        <v>78</v>
      </c>
      <c r="D128" s="114">
        <f>D129</f>
        <v>0</v>
      </c>
      <c r="E128" s="114">
        <v>0</v>
      </c>
      <c r="F128" s="114">
        <v>0</v>
      </c>
    </row>
    <row r="129" spans="1:6" s="27" customFormat="1" ht="27.75" hidden="1" customHeight="1" x14ac:dyDescent="0.25">
      <c r="A129" s="119" t="s">
        <v>210</v>
      </c>
      <c r="B129" s="113" t="s">
        <v>693</v>
      </c>
      <c r="C129" s="113" t="s">
        <v>80</v>
      </c>
      <c r="D129" s="114">
        <v>0</v>
      </c>
      <c r="E129" s="114">
        <v>0</v>
      </c>
      <c r="F129" s="114">
        <v>0</v>
      </c>
    </row>
    <row r="130" spans="1:6" s="27" customFormat="1" ht="18.75" hidden="1" customHeight="1" x14ac:dyDescent="0.25">
      <c r="A130" s="119" t="s">
        <v>81</v>
      </c>
      <c r="B130" s="113" t="s">
        <v>693</v>
      </c>
      <c r="C130" s="113" t="s">
        <v>82</v>
      </c>
      <c r="D130" s="114">
        <f>D131</f>
        <v>0</v>
      </c>
      <c r="E130" s="114">
        <v>0</v>
      </c>
      <c r="F130" s="114">
        <v>0</v>
      </c>
    </row>
    <row r="131" spans="1:6" s="27" customFormat="1" ht="20.25" hidden="1" customHeight="1" x14ac:dyDescent="0.25">
      <c r="A131" s="119" t="s">
        <v>83</v>
      </c>
      <c r="B131" s="113" t="s">
        <v>693</v>
      </c>
      <c r="C131" s="113" t="s">
        <v>84</v>
      </c>
      <c r="D131" s="114">
        <v>0</v>
      </c>
      <c r="E131" s="114">
        <v>0</v>
      </c>
      <c r="F131" s="114">
        <v>0</v>
      </c>
    </row>
    <row r="132" spans="1:6" s="27" customFormat="1" ht="29.25" customHeight="1" x14ac:dyDescent="0.25">
      <c r="A132" s="119" t="s">
        <v>192</v>
      </c>
      <c r="B132" s="113" t="s">
        <v>419</v>
      </c>
      <c r="C132" s="113" t="s">
        <v>58</v>
      </c>
      <c r="D132" s="114">
        <f>D133+D138</f>
        <v>3850.7</v>
      </c>
      <c r="E132" s="114">
        <f>E133+E138</f>
        <v>3478</v>
      </c>
      <c r="F132" s="114">
        <f>F133+F138</f>
        <v>3591.6</v>
      </c>
    </row>
    <row r="133" spans="1:6" s="27" customFormat="1" ht="67.5" customHeight="1" x14ac:dyDescent="0.25">
      <c r="A133" s="119" t="s">
        <v>67</v>
      </c>
      <c r="B133" s="113" t="s">
        <v>419</v>
      </c>
      <c r="C133" s="113" t="s">
        <v>68</v>
      </c>
      <c r="D133" s="114">
        <f>D134</f>
        <v>3185.9</v>
      </c>
      <c r="E133" s="114">
        <f>E134</f>
        <v>3478</v>
      </c>
      <c r="F133" s="114">
        <f>F134</f>
        <v>3591.6</v>
      </c>
    </row>
    <row r="134" spans="1:6" s="27" customFormat="1" ht="18" customHeight="1" x14ac:dyDescent="0.25">
      <c r="A134" s="119" t="s">
        <v>194</v>
      </c>
      <c r="B134" s="113" t="s">
        <v>419</v>
      </c>
      <c r="C134" s="113" t="s">
        <v>195</v>
      </c>
      <c r="D134" s="114">
        <v>3185.9</v>
      </c>
      <c r="E134" s="114">
        <v>3478</v>
      </c>
      <c r="F134" s="114">
        <v>3591.6</v>
      </c>
    </row>
    <row r="135" spans="1:6" s="27" customFormat="1" ht="60.75" customHeight="1" x14ac:dyDescent="0.25">
      <c r="A135" s="119" t="s">
        <v>698</v>
      </c>
      <c r="B135" s="113" t="s">
        <v>768</v>
      </c>
      <c r="C135" s="113" t="s">
        <v>58</v>
      </c>
      <c r="D135" s="114">
        <f>D136</f>
        <v>161.69999999999999</v>
      </c>
      <c r="E135" s="114">
        <f t="shared" ref="E135:F136" si="26">E136</f>
        <v>184.3</v>
      </c>
      <c r="F135" s="114">
        <f t="shared" si="26"/>
        <v>198</v>
      </c>
    </row>
    <row r="136" spans="1:6" s="27" customFormat="1" ht="69.75" customHeight="1" x14ac:dyDescent="0.25">
      <c r="A136" s="119" t="s">
        <v>67</v>
      </c>
      <c r="B136" s="113" t="s">
        <v>768</v>
      </c>
      <c r="C136" s="113" t="s">
        <v>68</v>
      </c>
      <c r="D136" s="114">
        <f>D137</f>
        <v>161.69999999999999</v>
      </c>
      <c r="E136" s="114">
        <f t="shared" si="26"/>
        <v>184.3</v>
      </c>
      <c r="F136" s="114">
        <f t="shared" si="26"/>
        <v>198</v>
      </c>
    </row>
    <row r="137" spans="1:6" s="27" customFormat="1" ht="18" customHeight="1" x14ac:dyDescent="0.25">
      <c r="A137" s="119" t="s">
        <v>194</v>
      </c>
      <c r="B137" s="113" t="s">
        <v>768</v>
      </c>
      <c r="C137" s="113" t="s">
        <v>195</v>
      </c>
      <c r="D137" s="114">
        <v>161.69999999999999</v>
      </c>
      <c r="E137" s="114">
        <v>184.3</v>
      </c>
      <c r="F137" s="114">
        <v>198</v>
      </c>
    </row>
    <row r="138" spans="1:6" s="27" customFormat="1" ht="30" customHeight="1" x14ac:dyDescent="0.25">
      <c r="A138" s="119" t="s">
        <v>77</v>
      </c>
      <c r="B138" s="113" t="s">
        <v>419</v>
      </c>
      <c r="C138" s="113" t="s">
        <v>78</v>
      </c>
      <c r="D138" s="114">
        <f>D139</f>
        <v>664.8</v>
      </c>
      <c r="E138" s="114">
        <f>E139</f>
        <v>0</v>
      </c>
      <c r="F138" s="114">
        <f>F139</f>
        <v>0</v>
      </c>
    </row>
    <row r="139" spans="1:6" s="27" customFormat="1" ht="26.25" x14ac:dyDescent="0.25">
      <c r="A139" s="119" t="s">
        <v>210</v>
      </c>
      <c r="B139" s="113" t="s">
        <v>419</v>
      </c>
      <c r="C139" s="113" t="s">
        <v>80</v>
      </c>
      <c r="D139" s="114">
        <v>664.8</v>
      </c>
      <c r="E139" s="114">
        <v>0</v>
      </c>
      <c r="F139" s="114">
        <v>0</v>
      </c>
    </row>
    <row r="140" spans="1:6" s="27" customFormat="1" ht="51.75" x14ac:dyDescent="0.25">
      <c r="A140" s="119" t="s">
        <v>190</v>
      </c>
      <c r="B140" s="113" t="s">
        <v>420</v>
      </c>
      <c r="C140" s="113" t="s">
        <v>58</v>
      </c>
      <c r="D140" s="114">
        <f t="shared" ref="D140:F141" si="27">D141</f>
        <v>445.2</v>
      </c>
      <c r="E140" s="114">
        <f t="shared" si="27"/>
        <v>445.2</v>
      </c>
      <c r="F140" s="114">
        <f t="shared" si="27"/>
        <v>445.2</v>
      </c>
    </row>
    <row r="141" spans="1:6" s="27" customFormat="1" ht="18.75" customHeight="1" x14ac:dyDescent="0.25">
      <c r="A141" s="119" t="s">
        <v>81</v>
      </c>
      <c r="B141" s="113" t="s">
        <v>420</v>
      </c>
      <c r="C141" s="113" t="s">
        <v>82</v>
      </c>
      <c r="D141" s="114">
        <f t="shared" si="27"/>
        <v>445.2</v>
      </c>
      <c r="E141" s="114">
        <f t="shared" si="27"/>
        <v>445.2</v>
      </c>
      <c r="F141" s="114">
        <f t="shared" si="27"/>
        <v>445.2</v>
      </c>
    </row>
    <row r="142" spans="1:6" s="27" customFormat="1" ht="18" customHeight="1" x14ac:dyDescent="0.25">
      <c r="A142" s="119" t="s">
        <v>83</v>
      </c>
      <c r="B142" s="113" t="s">
        <v>420</v>
      </c>
      <c r="C142" s="113" t="s">
        <v>84</v>
      </c>
      <c r="D142" s="114">
        <v>445.2</v>
      </c>
      <c r="E142" s="114">
        <v>445.2</v>
      </c>
      <c r="F142" s="114">
        <v>445.2</v>
      </c>
    </row>
    <row r="143" spans="1:6" s="27" customFormat="1" ht="42.75" customHeight="1" x14ac:dyDescent="0.25">
      <c r="A143" s="119" t="s">
        <v>764</v>
      </c>
      <c r="B143" s="113" t="s">
        <v>767</v>
      </c>
      <c r="C143" s="113" t="s">
        <v>58</v>
      </c>
      <c r="D143" s="114">
        <f t="shared" ref="D143:F144" si="28">D144</f>
        <v>485</v>
      </c>
      <c r="E143" s="114">
        <f t="shared" si="28"/>
        <v>553</v>
      </c>
      <c r="F143" s="114">
        <f t="shared" si="28"/>
        <v>594</v>
      </c>
    </row>
    <row r="144" spans="1:6" s="27" customFormat="1" ht="66.75" customHeight="1" x14ac:dyDescent="0.25">
      <c r="A144" s="119" t="s">
        <v>67</v>
      </c>
      <c r="B144" s="113" t="s">
        <v>767</v>
      </c>
      <c r="C144" s="113" t="s">
        <v>68</v>
      </c>
      <c r="D144" s="114">
        <f t="shared" si="28"/>
        <v>485</v>
      </c>
      <c r="E144" s="114">
        <f t="shared" si="28"/>
        <v>553</v>
      </c>
      <c r="F144" s="114">
        <f t="shared" si="28"/>
        <v>594</v>
      </c>
    </row>
    <row r="145" spans="1:6" s="27" customFormat="1" ht="18" customHeight="1" x14ac:dyDescent="0.25">
      <c r="A145" s="119" t="s">
        <v>194</v>
      </c>
      <c r="B145" s="113" t="s">
        <v>767</v>
      </c>
      <c r="C145" s="113" t="s">
        <v>195</v>
      </c>
      <c r="D145" s="114">
        <v>485</v>
      </c>
      <c r="E145" s="114">
        <v>553</v>
      </c>
      <c r="F145" s="114">
        <v>594</v>
      </c>
    </row>
    <row r="146" spans="1:6" s="27" customFormat="1" ht="28.5" hidden="1" customHeight="1" x14ac:dyDescent="0.25">
      <c r="A146" s="119" t="s">
        <v>691</v>
      </c>
      <c r="B146" s="113" t="s">
        <v>692</v>
      </c>
      <c r="C146" s="113" t="s">
        <v>58</v>
      </c>
      <c r="D146" s="114">
        <f>D147</f>
        <v>0</v>
      </c>
      <c r="E146" s="114">
        <v>0</v>
      </c>
      <c r="F146" s="114">
        <v>0</v>
      </c>
    </row>
    <row r="147" spans="1:6" s="27" customFormat="1" ht="30" hidden="1" customHeight="1" x14ac:dyDescent="0.25">
      <c r="A147" s="119" t="s">
        <v>77</v>
      </c>
      <c r="B147" s="113" t="s">
        <v>692</v>
      </c>
      <c r="C147" s="113" t="s">
        <v>78</v>
      </c>
      <c r="D147" s="114">
        <f>D148</f>
        <v>0</v>
      </c>
      <c r="E147" s="114">
        <v>0</v>
      </c>
      <c r="F147" s="114">
        <v>0</v>
      </c>
    </row>
    <row r="148" spans="1:6" s="27" customFormat="1" ht="30.75" hidden="1" customHeight="1" x14ac:dyDescent="0.25">
      <c r="A148" s="119" t="s">
        <v>210</v>
      </c>
      <c r="B148" s="113" t="s">
        <v>692</v>
      </c>
      <c r="C148" s="113" t="s">
        <v>80</v>
      </c>
      <c r="D148" s="114">
        <v>0</v>
      </c>
      <c r="E148" s="114">
        <v>0</v>
      </c>
      <c r="F148" s="114">
        <v>0</v>
      </c>
    </row>
    <row r="149" spans="1:6" s="27" customFormat="1" ht="42" customHeight="1" x14ac:dyDescent="0.25">
      <c r="A149" s="119" t="s">
        <v>421</v>
      </c>
      <c r="B149" s="113" t="s">
        <v>422</v>
      </c>
      <c r="C149" s="113" t="s">
        <v>58</v>
      </c>
      <c r="D149" s="114">
        <f>D150</f>
        <v>611</v>
      </c>
      <c r="E149" s="114">
        <f t="shared" ref="E149:F151" si="29">E150</f>
        <v>398.4</v>
      </c>
      <c r="F149" s="114">
        <f t="shared" si="29"/>
        <v>307.39999999999998</v>
      </c>
    </row>
    <row r="150" spans="1:6" s="27" customFormat="1" ht="28.5" customHeight="1" x14ac:dyDescent="0.25">
      <c r="A150" s="119" t="s">
        <v>192</v>
      </c>
      <c r="B150" s="113" t="s">
        <v>423</v>
      </c>
      <c r="C150" s="113" t="s">
        <v>58</v>
      </c>
      <c r="D150" s="114">
        <f>D151</f>
        <v>611</v>
      </c>
      <c r="E150" s="114">
        <f t="shared" si="29"/>
        <v>398.4</v>
      </c>
      <c r="F150" s="114">
        <f t="shared" si="29"/>
        <v>307.39999999999998</v>
      </c>
    </row>
    <row r="151" spans="1:6" s="27" customFormat="1" ht="32.25" customHeight="1" x14ac:dyDescent="0.25">
      <c r="A151" s="119" t="s">
        <v>77</v>
      </c>
      <c r="B151" s="113" t="s">
        <v>423</v>
      </c>
      <c r="C151" s="113" t="s">
        <v>78</v>
      </c>
      <c r="D151" s="114">
        <f>D152</f>
        <v>611</v>
      </c>
      <c r="E151" s="114">
        <f t="shared" si="29"/>
        <v>398.4</v>
      </c>
      <c r="F151" s="114">
        <f t="shared" si="29"/>
        <v>307.39999999999998</v>
      </c>
    </row>
    <row r="152" spans="1:6" s="27" customFormat="1" ht="30.75" customHeight="1" x14ac:dyDescent="0.25">
      <c r="A152" s="119" t="s">
        <v>210</v>
      </c>
      <c r="B152" s="113" t="s">
        <v>423</v>
      </c>
      <c r="C152" s="113" t="s">
        <v>80</v>
      </c>
      <c r="D152" s="114">
        <v>611</v>
      </c>
      <c r="E152" s="114">
        <v>398.4</v>
      </c>
      <c r="F152" s="114">
        <v>307.39999999999998</v>
      </c>
    </row>
    <row r="153" spans="1:6" s="27" customFormat="1" ht="42" customHeight="1" x14ac:dyDescent="0.25">
      <c r="A153" s="119" t="s">
        <v>727</v>
      </c>
      <c r="B153" s="113" t="s">
        <v>362</v>
      </c>
      <c r="C153" s="113" t="s">
        <v>58</v>
      </c>
      <c r="D153" s="114">
        <f>D154+D158+D168+D175</f>
        <v>412</v>
      </c>
      <c r="E153" s="114">
        <f>E154+E158+E168</f>
        <v>403</v>
      </c>
      <c r="F153" s="114">
        <f>F154+F158+F168</f>
        <v>312.2</v>
      </c>
    </row>
    <row r="154" spans="1:6" s="27" customFormat="1" ht="43.5" customHeight="1" x14ac:dyDescent="0.25">
      <c r="A154" s="119" t="s">
        <v>445</v>
      </c>
      <c r="B154" s="113" t="s">
        <v>446</v>
      </c>
      <c r="C154" s="113" t="s">
        <v>58</v>
      </c>
      <c r="D154" s="114">
        <f>D155</f>
        <v>30</v>
      </c>
      <c r="E154" s="114">
        <f t="shared" ref="E154:F156" si="30">E155</f>
        <v>21</v>
      </c>
      <c r="F154" s="114">
        <f t="shared" si="30"/>
        <v>21</v>
      </c>
    </row>
    <row r="155" spans="1:6" s="27" customFormat="1" ht="15" x14ac:dyDescent="0.25">
      <c r="A155" s="119" t="s">
        <v>136</v>
      </c>
      <c r="B155" s="113" t="s">
        <v>447</v>
      </c>
      <c r="C155" s="113" t="s">
        <v>58</v>
      </c>
      <c r="D155" s="114">
        <f>D156</f>
        <v>30</v>
      </c>
      <c r="E155" s="114">
        <f t="shared" si="30"/>
        <v>21</v>
      </c>
      <c r="F155" s="114">
        <f t="shared" si="30"/>
        <v>21</v>
      </c>
    </row>
    <row r="156" spans="1:6" s="27" customFormat="1" ht="29.25" customHeight="1" x14ac:dyDescent="0.25">
      <c r="A156" s="119" t="s">
        <v>77</v>
      </c>
      <c r="B156" s="113" t="s">
        <v>447</v>
      </c>
      <c r="C156" s="113" t="s">
        <v>78</v>
      </c>
      <c r="D156" s="114">
        <f>D157</f>
        <v>30</v>
      </c>
      <c r="E156" s="114">
        <f t="shared" si="30"/>
        <v>21</v>
      </c>
      <c r="F156" s="114">
        <f t="shared" si="30"/>
        <v>21</v>
      </c>
    </row>
    <row r="157" spans="1:6" s="27" customFormat="1" ht="26.25" x14ac:dyDescent="0.25">
      <c r="A157" s="119" t="s">
        <v>210</v>
      </c>
      <c r="B157" s="113" t="s">
        <v>447</v>
      </c>
      <c r="C157" s="113" t="s">
        <v>80</v>
      </c>
      <c r="D157" s="114">
        <v>30</v>
      </c>
      <c r="E157" s="114">
        <v>21</v>
      </c>
      <c r="F157" s="114">
        <v>21</v>
      </c>
    </row>
    <row r="158" spans="1:6" s="27" customFormat="1" ht="66.75" customHeight="1" x14ac:dyDescent="0.25">
      <c r="A158" s="119" t="s">
        <v>390</v>
      </c>
      <c r="B158" s="113" t="s">
        <v>364</v>
      </c>
      <c r="C158" s="113" t="s">
        <v>58</v>
      </c>
      <c r="D158" s="114">
        <f>D159</f>
        <v>362</v>
      </c>
      <c r="E158" s="114">
        <f>E159</f>
        <v>362</v>
      </c>
      <c r="F158" s="114">
        <f>F159</f>
        <v>271.2</v>
      </c>
    </row>
    <row r="159" spans="1:6" s="27" customFormat="1" ht="15" x14ac:dyDescent="0.25">
      <c r="A159" s="119" t="s">
        <v>136</v>
      </c>
      <c r="B159" s="113" t="s">
        <v>365</v>
      </c>
      <c r="C159" s="113" t="s">
        <v>58</v>
      </c>
      <c r="D159" s="114">
        <f>D160+D162</f>
        <v>362</v>
      </c>
      <c r="E159" s="114">
        <f>E160+E162</f>
        <v>362</v>
      </c>
      <c r="F159" s="114">
        <f>F160+F162</f>
        <v>271.2</v>
      </c>
    </row>
    <row r="160" spans="1:6" s="27" customFormat="1" ht="69" customHeight="1" x14ac:dyDescent="0.25">
      <c r="A160" s="119" t="s">
        <v>67</v>
      </c>
      <c r="B160" s="113" t="s">
        <v>365</v>
      </c>
      <c r="C160" s="113" t="s">
        <v>68</v>
      </c>
      <c r="D160" s="114">
        <f>D161</f>
        <v>221.8</v>
      </c>
      <c r="E160" s="114">
        <f>E161</f>
        <v>221.8</v>
      </c>
      <c r="F160" s="114">
        <f>F161</f>
        <v>141</v>
      </c>
    </row>
    <row r="161" spans="1:6" s="27" customFormat="1" ht="15" x14ac:dyDescent="0.25">
      <c r="A161" s="119" t="s">
        <v>194</v>
      </c>
      <c r="B161" s="113" t="s">
        <v>365</v>
      </c>
      <c r="C161" s="113" t="s">
        <v>195</v>
      </c>
      <c r="D161" s="114">
        <f>34+187.8</f>
        <v>221.8</v>
      </c>
      <c r="E161" s="114">
        <f>34+187.8</f>
        <v>221.8</v>
      </c>
      <c r="F161" s="114">
        <f>34+107</f>
        <v>141</v>
      </c>
    </row>
    <row r="162" spans="1:6" s="27" customFormat="1" ht="30" customHeight="1" x14ac:dyDescent="0.25">
      <c r="A162" s="119" t="s">
        <v>77</v>
      </c>
      <c r="B162" s="113" t="s">
        <v>365</v>
      </c>
      <c r="C162" s="113" t="s">
        <v>78</v>
      </c>
      <c r="D162" s="114">
        <f>D163</f>
        <v>140.19999999999999</v>
      </c>
      <c r="E162" s="114">
        <f>E163</f>
        <v>140.19999999999999</v>
      </c>
      <c r="F162" s="114">
        <f>F163</f>
        <v>130.19999999999999</v>
      </c>
    </row>
    <row r="163" spans="1:6" s="27" customFormat="1" ht="26.25" x14ac:dyDescent="0.25">
      <c r="A163" s="119" t="s">
        <v>210</v>
      </c>
      <c r="B163" s="113" t="s">
        <v>365</v>
      </c>
      <c r="C163" s="113" t="s">
        <v>80</v>
      </c>
      <c r="D163" s="114">
        <v>140.19999999999999</v>
      </c>
      <c r="E163" s="114">
        <v>140.19999999999999</v>
      </c>
      <c r="F163" s="114">
        <v>130.19999999999999</v>
      </c>
    </row>
    <row r="164" spans="1:6" s="27" customFormat="1" ht="17.25" hidden="1" customHeight="1" x14ac:dyDescent="0.25">
      <c r="A164" s="119" t="s">
        <v>448</v>
      </c>
      <c r="B164" s="113" t="s">
        <v>449</v>
      </c>
      <c r="C164" s="113" t="s">
        <v>58</v>
      </c>
      <c r="D164" s="114">
        <f>D165</f>
        <v>0</v>
      </c>
      <c r="E164" s="114">
        <f t="shared" ref="E164:F166" si="31">E165</f>
        <v>0</v>
      </c>
      <c r="F164" s="114">
        <f t="shared" si="31"/>
        <v>0</v>
      </c>
    </row>
    <row r="165" spans="1:6" s="27" customFormat="1" ht="15" hidden="1" x14ac:dyDescent="0.25">
      <c r="A165" s="119" t="s">
        <v>136</v>
      </c>
      <c r="B165" s="113" t="s">
        <v>450</v>
      </c>
      <c r="C165" s="113" t="s">
        <v>58</v>
      </c>
      <c r="D165" s="114">
        <f>D166</f>
        <v>0</v>
      </c>
      <c r="E165" s="114">
        <f t="shared" si="31"/>
        <v>0</v>
      </c>
      <c r="F165" s="114">
        <f t="shared" si="31"/>
        <v>0</v>
      </c>
    </row>
    <row r="166" spans="1:6" s="27" customFormat="1" ht="28.5" hidden="1" customHeight="1" x14ac:dyDescent="0.25">
      <c r="A166" s="119" t="s">
        <v>77</v>
      </c>
      <c r="B166" s="113" t="s">
        <v>450</v>
      </c>
      <c r="C166" s="113" t="s">
        <v>78</v>
      </c>
      <c r="D166" s="114">
        <f>D167</f>
        <v>0</v>
      </c>
      <c r="E166" s="114">
        <f t="shared" si="31"/>
        <v>0</v>
      </c>
      <c r="F166" s="114">
        <f t="shared" si="31"/>
        <v>0</v>
      </c>
    </row>
    <row r="167" spans="1:6" s="27" customFormat="1" ht="26.25" hidden="1" x14ac:dyDescent="0.25">
      <c r="A167" s="119" t="s">
        <v>210</v>
      </c>
      <c r="B167" s="113" t="s">
        <v>450</v>
      </c>
      <c r="C167" s="113" t="s">
        <v>80</v>
      </c>
      <c r="D167" s="114"/>
      <c r="E167" s="114"/>
      <c r="F167" s="114"/>
    </row>
    <row r="168" spans="1:6" s="27" customFormat="1" ht="26.25" x14ac:dyDescent="0.25">
      <c r="A168" s="119" t="s">
        <v>451</v>
      </c>
      <c r="B168" s="113" t="s">
        <v>452</v>
      </c>
      <c r="C168" s="113" t="s">
        <v>58</v>
      </c>
      <c r="D168" s="114">
        <f>D169+D172</f>
        <v>20</v>
      </c>
      <c r="E168" s="114">
        <f t="shared" ref="E168:F170" si="32">E169</f>
        <v>20</v>
      </c>
      <c r="F168" s="114">
        <f t="shared" si="32"/>
        <v>20</v>
      </c>
    </row>
    <row r="169" spans="1:6" s="27" customFormat="1" ht="15" x14ac:dyDescent="0.25">
      <c r="A169" s="119" t="s">
        <v>136</v>
      </c>
      <c r="B169" s="113" t="s">
        <v>453</v>
      </c>
      <c r="C169" s="113" t="s">
        <v>58</v>
      </c>
      <c r="D169" s="114">
        <f>D170</f>
        <v>20</v>
      </c>
      <c r="E169" s="114">
        <f t="shared" si="32"/>
        <v>20</v>
      </c>
      <c r="F169" s="114">
        <f t="shared" si="32"/>
        <v>20</v>
      </c>
    </row>
    <row r="170" spans="1:6" s="27" customFormat="1" ht="30" customHeight="1" x14ac:dyDescent="0.25">
      <c r="A170" s="119" t="s">
        <v>77</v>
      </c>
      <c r="B170" s="113" t="s">
        <v>453</v>
      </c>
      <c r="C170" s="113" t="s">
        <v>78</v>
      </c>
      <c r="D170" s="114">
        <f>D171</f>
        <v>20</v>
      </c>
      <c r="E170" s="114">
        <f t="shared" si="32"/>
        <v>20</v>
      </c>
      <c r="F170" s="114">
        <f t="shared" si="32"/>
        <v>20</v>
      </c>
    </row>
    <row r="171" spans="1:6" s="27" customFormat="1" ht="26.25" x14ac:dyDescent="0.25">
      <c r="A171" s="119" t="s">
        <v>210</v>
      </c>
      <c r="B171" s="113" t="s">
        <v>453</v>
      </c>
      <c r="C171" s="113" t="s">
        <v>80</v>
      </c>
      <c r="D171" s="114">
        <v>20</v>
      </c>
      <c r="E171" s="114">
        <v>20</v>
      </c>
      <c r="F171" s="114">
        <v>20</v>
      </c>
    </row>
    <row r="172" spans="1:6" s="27" customFormat="1" ht="39" hidden="1" x14ac:dyDescent="0.25">
      <c r="A172" s="119" t="s">
        <v>655</v>
      </c>
      <c r="B172" s="113" t="s">
        <v>697</v>
      </c>
      <c r="C172" s="113" t="s">
        <v>58</v>
      </c>
      <c r="D172" s="114">
        <f>D173</f>
        <v>0</v>
      </c>
      <c r="E172" s="114">
        <v>0</v>
      </c>
      <c r="F172" s="114">
        <v>0</v>
      </c>
    </row>
    <row r="173" spans="1:6" s="27" customFormat="1" ht="26.25" hidden="1" x14ac:dyDescent="0.25">
      <c r="A173" s="119" t="s">
        <v>77</v>
      </c>
      <c r="B173" s="113" t="s">
        <v>697</v>
      </c>
      <c r="C173" s="113" t="s">
        <v>78</v>
      </c>
      <c r="D173" s="114">
        <f>D174</f>
        <v>0</v>
      </c>
      <c r="E173" s="114">
        <v>0</v>
      </c>
      <c r="F173" s="114">
        <v>0</v>
      </c>
    </row>
    <row r="174" spans="1:6" s="27" customFormat="1" ht="26.25" hidden="1" x14ac:dyDescent="0.25">
      <c r="A174" s="119" t="s">
        <v>210</v>
      </c>
      <c r="B174" s="113" t="s">
        <v>697</v>
      </c>
      <c r="C174" s="113" t="s">
        <v>80</v>
      </c>
      <c r="D174" s="114">
        <v>0</v>
      </c>
      <c r="E174" s="114">
        <v>0</v>
      </c>
      <c r="F174" s="114">
        <v>0</v>
      </c>
    </row>
    <row r="175" spans="1:6" s="27" customFormat="1" ht="26.25" hidden="1" x14ac:dyDescent="0.25">
      <c r="A175" s="119" t="s">
        <v>678</v>
      </c>
      <c r="B175" s="113" t="s">
        <v>679</v>
      </c>
      <c r="C175" s="113" t="s">
        <v>58</v>
      </c>
      <c r="D175" s="114">
        <f>D179+D182+D176</f>
        <v>0</v>
      </c>
      <c r="E175" s="114">
        <v>0</v>
      </c>
      <c r="F175" s="114">
        <v>0</v>
      </c>
    </row>
    <row r="176" spans="1:6" s="27" customFormat="1" ht="39" hidden="1" x14ac:dyDescent="0.25">
      <c r="A176" s="119" t="s">
        <v>680</v>
      </c>
      <c r="B176" s="113" t="s">
        <v>681</v>
      </c>
      <c r="C176" s="113" t="s">
        <v>58</v>
      </c>
      <c r="D176" s="114">
        <f>D177</f>
        <v>0</v>
      </c>
      <c r="E176" s="114">
        <v>0</v>
      </c>
      <c r="F176" s="114">
        <v>0</v>
      </c>
    </row>
    <row r="177" spans="1:6" s="27" customFormat="1" ht="26.25" hidden="1" x14ac:dyDescent="0.25">
      <c r="A177" s="119" t="s">
        <v>77</v>
      </c>
      <c r="B177" s="113" t="s">
        <v>681</v>
      </c>
      <c r="C177" s="113" t="s">
        <v>78</v>
      </c>
      <c r="D177" s="114">
        <f>D178</f>
        <v>0</v>
      </c>
      <c r="E177" s="114">
        <v>0</v>
      </c>
      <c r="F177" s="114">
        <v>0</v>
      </c>
    </row>
    <row r="178" spans="1:6" s="27" customFormat="1" ht="26.25" hidden="1" x14ac:dyDescent="0.25">
      <c r="A178" s="119" t="s">
        <v>210</v>
      </c>
      <c r="B178" s="113" t="s">
        <v>681</v>
      </c>
      <c r="C178" s="113" t="s">
        <v>80</v>
      </c>
      <c r="D178" s="114">
        <v>0</v>
      </c>
      <c r="E178" s="114">
        <v>0</v>
      </c>
      <c r="F178" s="114">
        <v>0</v>
      </c>
    </row>
    <row r="179" spans="1:6" s="27" customFormat="1" ht="39" hidden="1" x14ac:dyDescent="0.25">
      <c r="A179" s="119" t="s">
        <v>682</v>
      </c>
      <c r="B179" s="113" t="s">
        <v>683</v>
      </c>
      <c r="C179" s="113" t="s">
        <v>58</v>
      </c>
      <c r="D179" s="114">
        <f>D180</f>
        <v>0</v>
      </c>
      <c r="E179" s="114">
        <v>0</v>
      </c>
      <c r="F179" s="114">
        <v>0</v>
      </c>
    </row>
    <row r="180" spans="1:6" s="27" customFormat="1" ht="26.25" hidden="1" x14ac:dyDescent="0.25">
      <c r="A180" s="119" t="s">
        <v>77</v>
      </c>
      <c r="B180" s="113" t="s">
        <v>683</v>
      </c>
      <c r="C180" s="113" t="s">
        <v>78</v>
      </c>
      <c r="D180" s="114">
        <f>D181</f>
        <v>0</v>
      </c>
      <c r="E180" s="114">
        <v>0</v>
      </c>
      <c r="F180" s="114">
        <v>0</v>
      </c>
    </row>
    <row r="181" spans="1:6" s="27" customFormat="1" ht="26.25" hidden="1" x14ac:dyDescent="0.25">
      <c r="A181" s="119" t="s">
        <v>210</v>
      </c>
      <c r="B181" s="113" t="s">
        <v>683</v>
      </c>
      <c r="C181" s="113" t="s">
        <v>80</v>
      </c>
      <c r="D181" s="114">
        <v>0</v>
      </c>
      <c r="E181" s="114">
        <v>0</v>
      </c>
      <c r="F181" s="114">
        <v>0</v>
      </c>
    </row>
    <row r="182" spans="1:6" s="27" customFormat="1" ht="64.5" hidden="1" x14ac:dyDescent="0.25">
      <c r="A182" s="119" t="s">
        <v>684</v>
      </c>
      <c r="B182" s="113" t="s">
        <v>685</v>
      </c>
      <c r="C182" s="113" t="s">
        <v>58</v>
      </c>
      <c r="D182" s="114">
        <f>D183</f>
        <v>0</v>
      </c>
      <c r="E182" s="114">
        <v>0</v>
      </c>
      <c r="F182" s="114">
        <v>0</v>
      </c>
    </row>
    <row r="183" spans="1:6" s="27" customFormat="1" ht="26.25" hidden="1" x14ac:dyDescent="0.25">
      <c r="A183" s="119" t="s">
        <v>77</v>
      </c>
      <c r="B183" s="113" t="s">
        <v>685</v>
      </c>
      <c r="C183" s="113" t="s">
        <v>78</v>
      </c>
      <c r="D183" s="114">
        <f>D184</f>
        <v>0</v>
      </c>
      <c r="E183" s="114">
        <v>0</v>
      </c>
      <c r="F183" s="114">
        <v>0</v>
      </c>
    </row>
    <row r="184" spans="1:6" s="27" customFormat="1" ht="26.25" hidden="1" x14ac:dyDescent="0.25">
      <c r="A184" s="119" t="s">
        <v>210</v>
      </c>
      <c r="B184" s="113" t="s">
        <v>685</v>
      </c>
      <c r="C184" s="113" t="s">
        <v>80</v>
      </c>
      <c r="D184" s="114">
        <v>0</v>
      </c>
      <c r="E184" s="114">
        <v>0</v>
      </c>
      <c r="F184" s="114">
        <v>0</v>
      </c>
    </row>
    <row r="185" spans="1:6" s="27" customFormat="1" ht="65.25" customHeight="1" x14ac:dyDescent="0.25">
      <c r="A185" s="119" t="s">
        <v>728</v>
      </c>
      <c r="B185" s="113" t="s">
        <v>155</v>
      </c>
      <c r="C185" s="113" t="s">
        <v>58</v>
      </c>
      <c r="D185" s="114">
        <f>D189+D193+D199+D203+D209+D213+D217+D221+D226+D231+D186</f>
        <v>1449.3999999999999</v>
      </c>
      <c r="E185" s="114">
        <f>E189+E193+E199+E203+E209+E213+E217+E221+E226+E231</f>
        <v>2157.1</v>
      </c>
      <c r="F185" s="114">
        <f>F189+F193+F199+F203+F209+F213+F217+F221+F226+F231</f>
        <v>1746.3</v>
      </c>
    </row>
    <row r="186" spans="1:6" s="27" customFormat="1" ht="43.5" hidden="1" customHeight="1" x14ac:dyDescent="0.25">
      <c r="A186" s="119" t="s">
        <v>655</v>
      </c>
      <c r="B186" s="113" t="s">
        <v>669</v>
      </c>
      <c r="C186" s="113" t="s">
        <v>58</v>
      </c>
      <c r="D186" s="114">
        <f>D187</f>
        <v>0</v>
      </c>
      <c r="E186" s="114">
        <v>0</v>
      </c>
      <c r="F186" s="114">
        <v>0</v>
      </c>
    </row>
    <row r="187" spans="1:6" s="27" customFormat="1" ht="31.5" hidden="1" customHeight="1" x14ac:dyDescent="0.25">
      <c r="A187" s="119" t="s">
        <v>77</v>
      </c>
      <c r="B187" s="113" t="s">
        <v>669</v>
      </c>
      <c r="C187" s="113" t="s">
        <v>78</v>
      </c>
      <c r="D187" s="114">
        <f>D188</f>
        <v>0</v>
      </c>
      <c r="E187" s="114">
        <v>0</v>
      </c>
      <c r="F187" s="114">
        <v>0</v>
      </c>
    </row>
    <row r="188" spans="1:6" s="27" customFormat="1" ht="33.75" hidden="1" customHeight="1" x14ac:dyDescent="0.25">
      <c r="A188" s="119" t="s">
        <v>210</v>
      </c>
      <c r="B188" s="113" t="s">
        <v>669</v>
      </c>
      <c r="C188" s="113" t="s">
        <v>80</v>
      </c>
      <c r="D188" s="114">
        <f>9602-9602</f>
        <v>0</v>
      </c>
      <c r="E188" s="114">
        <v>0</v>
      </c>
      <c r="F188" s="114">
        <v>0</v>
      </c>
    </row>
    <row r="189" spans="1:6" s="27" customFormat="1" ht="66.75" customHeight="1" x14ac:dyDescent="0.25">
      <c r="A189" s="119" t="s">
        <v>280</v>
      </c>
      <c r="B189" s="113" t="s">
        <v>281</v>
      </c>
      <c r="C189" s="113" t="s">
        <v>58</v>
      </c>
      <c r="D189" s="114">
        <f>D190</f>
        <v>272.3</v>
      </c>
      <c r="E189" s="114">
        <f t="shared" ref="E189:F191" si="33">E190</f>
        <v>272.3</v>
      </c>
      <c r="F189" s="114">
        <f t="shared" si="33"/>
        <v>272.3</v>
      </c>
    </row>
    <row r="190" spans="1:6" s="27" customFormat="1" ht="17.25" customHeight="1" x14ac:dyDescent="0.25">
      <c r="A190" s="119" t="s">
        <v>136</v>
      </c>
      <c r="B190" s="113" t="s">
        <v>282</v>
      </c>
      <c r="C190" s="113" t="s">
        <v>58</v>
      </c>
      <c r="D190" s="114">
        <f>D191</f>
        <v>272.3</v>
      </c>
      <c r="E190" s="114">
        <f t="shared" si="33"/>
        <v>272.3</v>
      </c>
      <c r="F190" s="114">
        <f t="shared" si="33"/>
        <v>272.3</v>
      </c>
    </row>
    <row r="191" spans="1:6" s="27" customFormat="1" ht="26.25" customHeight="1" x14ac:dyDescent="0.25">
      <c r="A191" s="119" t="s">
        <v>77</v>
      </c>
      <c r="B191" s="113" t="s">
        <v>282</v>
      </c>
      <c r="C191" s="113" t="s">
        <v>78</v>
      </c>
      <c r="D191" s="114">
        <f>D192</f>
        <v>272.3</v>
      </c>
      <c r="E191" s="114">
        <f t="shared" si="33"/>
        <v>272.3</v>
      </c>
      <c r="F191" s="114">
        <f t="shared" si="33"/>
        <v>272.3</v>
      </c>
    </row>
    <row r="192" spans="1:6" s="27" customFormat="1" ht="30" customHeight="1" x14ac:dyDescent="0.25">
      <c r="A192" s="119" t="s">
        <v>210</v>
      </c>
      <c r="B192" s="113" t="s">
        <v>282</v>
      </c>
      <c r="C192" s="113" t="s">
        <v>80</v>
      </c>
      <c r="D192" s="114">
        <v>272.3</v>
      </c>
      <c r="E192" s="114">
        <v>272.3</v>
      </c>
      <c r="F192" s="114">
        <v>272.3</v>
      </c>
    </row>
    <row r="193" spans="1:6" s="27" customFormat="1" ht="42" hidden="1" customHeight="1" x14ac:dyDescent="0.25">
      <c r="A193" s="119" t="s">
        <v>283</v>
      </c>
      <c r="B193" s="113" t="s">
        <v>284</v>
      </c>
      <c r="C193" s="113" t="s">
        <v>58</v>
      </c>
      <c r="D193" s="114">
        <f>D194</f>
        <v>0</v>
      </c>
      <c r="E193" s="114">
        <f>E194</f>
        <v>0</v>
      </c>
      <c r="F193" s="114">
        <f>F194</f>
        <v>0</v>
      </c>
    </row>
    <row r="194" spans="1:6" s="27" customFormat="1" ht="15" hidden="1" x14ac:dyDescent="0.25">
      <c r="A194" s="119" t="s">
        <v>136</v>
      </c>
      <c r="B194" s="113" t="s">
        <v>285</v>
      </c>
      <c r="C194" s="113" t="s">
        <v>58</v>
      </c>
      <c r="D194" s="114">
        <f>D195+D197</f>
        <v>0</v>
      </c>
      <c r="E194" s="114">
        <f>E195+E197</f>
        <v>0</v>
      </c>
      <c r="F194" s="114">
        <f>F195+F197</f>
        <v>0</v>
      </c>
    </row>
    <row r="195" spans="1:6" s="27" customFormat="1" ht="27.75" hidden="1" customHeight="1" x14ac:dyDescent="0.25">
      <c r="A195" s="119" t="s">
        <v>77</v>
      </c>
      <c r="B195" s="113" t="s">
        <v>285</v>
      </c>
      <c r="C195" s="113" t="s">
        <v>78</v>
      </c>
      <c r="D195" s="114">
        <f>D196</f>
        <v>0</v>
      </c>
      <c r="E195" s="114">
        <f>E196</f>
        <v>0</v>
      </c>
      <c r="F195" s="114">
        <f>F196</f>
        <v>0</v>
      </c>
    </row>
    <row r="196" spans="1:6" s="27" customFormat="1" ht="26.25" hidden="1" x14ac:dyDescent="0.25">
      <c r="A196" s="119" t="s">
        <v>79</v>
      </c>
      <c r="B196" s="113" t="s">
        <v>285</v>
      </c>
      <c r="C196" s="113" t="s">
        <v>80</v>
      </c>
      <c r="D196" s="114">
        <f>15.3+29.5-44.8</f>
        <v>0</v>
      </c>
      <c r="E196" s="114">
        <f>15.3+29.5-44.8</f>
        <v>0</v>
      </c>
      <c r="F196" s="114">
        <f>15.3+29.5-44.8</f>
        <v>0</v>
      </c>
    </row>
    <row r="197" spans="1:6" s="27" customFormat="1" ht="39" hidden="1" x14ac:dyDescent="0.25">
      <c r="A197" s="119" t="s">
        <v>181</v>
      </c>
      <c r="B197" s="113" t="s">
        <v>285</v>
      </c>
      <c r="C197" s="113" t="s">
        <v>182</v>
      </c>
      <c r="D197" s="114">
        <f>D198</f>
        <v>0</v>
      </c>
      <c r="E197" s="114">
        <f>E198</f>
        <v>0</v>
      </c>
      <c r="F197" s="114">
        <f>F198</f>
        <v>0</v>
      </c>
    </row>
    <row r="198" spans="1:6" s="27" customFormat="1" ht="15" hidden="1" x14ac:dyDescent="0.25">
      <c r="A198" s="119" t="s">
        <v>183</v>
      </c>
      <c r="B198" s="113" t="s">
        <v>285</v>
      </c>
      <c r="C198" s="113" t="s">
        <v>184</v>
      </c>
      <c r="D198" s="114"/>
      <c r="E198" s="114"/>
      <c r="F198" s="114"/>
    </row>
    <row r="199" spans="1:6" s="27" customFormat="1" ht="27.75" customHeight="1" x14ac:dyDescent="0.25">
      <c r="A199" s="119" t="s">
        <v>156</v>
      </c>
      <c r="B199" s="113" t="s">
        <v>157</v>
      </c>
      <c r="C199" s="113" t="s">
        <v>58</v>
      </c>
      <c r="D199" s="114">
        <f>D200</f>
        <v>206</v>
      </c>
      <c r="E199" s="114">
        <f t="shared" ref="E199:F201" si="34">E200</f>
        <v>206</v>
      </c>
      <c r="F199" s="114">
        <f t="shared" si="34"/>
        <v>206</v>
      </c>
    </row>
    <row r="200" spans="1:6" s="27" customFormat="1" ht="15" x14ac:dyDescent="0.25">
      <c r="A200" s="119" t="s">
        <v>136</v>
      </c>
      <c r="B200" s="113" t="s">
        <v>158</v>
      </c>
      <c r="C200" s="113" t="s">
        <v>58</v>
      </c>
      <c r="D200" s="114">
        <f>D201</f>
        <v>206</v>
      </c>
      <c r="E200" s="114">
        <f t="shared" si="34"/>
        <v>206</v>
      </c>
      <c r="F200" s="114">
        <f t="shared" si="34"/>
        <v>206</v>
      </c>
    </row>
    <row r="201" spans="1:6" s="27" customFormat="1" ht="32.25" customHeight="1" x14ac:dyDescent="0.25">
      <c r="A201" s="119" t="s">
        <v>77</v>
      </c>
      <c r="B201" s="113" t="s">
        <v>158</v>
      </c>
      <c r="C201" s="113" t="s">
        <v>78</v>
      </c>
      <c r="D201" s="114">
        <f>D202</f>
        <v>206</v>
      </c>
      <c r="E201" s="114">
        <f t="shared" si="34"/>
        <v>206</v>
      </c>
      <c r="F201" s="114">
        <f t="shared" si="34"/>
        <v>206</v>
      </c>
    </row>
    <row r="202" spans="1:6" s="27" customFormat="1" ht="26.25" x14ac:dyDescent="0.25">
      <c r="A202" s="119" t="s">
        <v>79</v>
      </c>
      <c r="B202" s="113" t="s">
        <v>158</v>
      </c>
      <c r="C202" s="113" t="s">
        <v>80</v>
      </c>
      <c r="D202" s="114">
        <v>206</v>
      </c>
      <c r="E202" s="114">
        <v>206</v>
      </c>
      <c r="F202" s="114">
        <v>206</v>
      </c>
    </row>
    <row r="203" spans="1:6" s="27" customFormat="1" ht="83.25" hidden="1" customHeight="1" x14ac:dyDescent="0.25">
      <c r="A203" s="119" t="s">
        <v>297</v>
      </c>
      <c r="B203" s="113" t="s">
        <v>298</v>
      </c>
      <c r="C203" s="113" t="s">
        <v>58</v>
      </c>
      <c r="D203" s="114">
        <f>D204</f>
        <v>0</v>
      </c>
      <c r="E203" s="114">
        <f>E204</f>
        <v>0</v>
      </c>
      <c r="F203" s="114">
        <f>F204</f>
        <v>0</v>
      </c>
    </row>
    <row r="204" spans="1:6" s="27" customFormat="1" ht="15" hidden="1" x14ac:dyDescent="0.25">
      <c r="A204" s="119" t="s">
        <v>136</v>
      </c>
      <c r="B204" s="113" t="s">
        <v>299</v>
      </c>
      <c r="C204" s="113" t="s">
        <v>58</v>
      </c>
      <c r="D204" s="114">
        <f>D205+D207</f>
        <v>0</v>
      </c>
      <c r="E204" s="114">
        <f>E205+E207</f>
        <v>0</v>
      </c>
      <c r="F204" s="114">
        <f>F205+F207</f>
        <v>0</v>
      </c>
    </row>
    <row r="205" spans="1:6" s="27" customFormat="1" ht="26.25" hidden="1" x14ac:dyDescent="0.25">
      <c r="A205" s="119" t="s">
        <v>77</v>
      </c>
      <c r="B205" s="113" t="s">
        <v>299</v>
      </c>
      <c r="C205" s="113" t="s">
        <v>78</v>
      </c>
      <c r="D205" s="114">
        <f>D206</f>
        <v>0</v>
      </c>
      <c r="E205" s="114">
        <f>E206</f>
        <v>0</v>
      </c>
      <c r="F205" s="114">
        <f>F206</f>
        <v>0</v>
      </c>
    </row>
    <row r="206" spans="1:6" s="27" customFormat="1" ht="26.25" hidden="1" x14ac:dyDescent="0.25">
      <c r="A206" s="119" t="s">
        <v>79</v>
      </c>
      <c r="B206" s="113" t="s">
        <v>299</v>
      </c>
      <c r="C206" s="113" t="s">
        <v>80</v>
      </c>
      <c r="D206" s="114">
        <f>50-50</f>
        <v>0</v>
      </c>
      <c r="E206" s="114">
        <f>50-50</f>
        <v>0</v>
      </c>
      <c r="F206" s="114">
        <f>50-50</f>
        <v>0</v>
      </c>
    </row>
    <row r="207" spans="1:6" s="27" customFormat="1" ht="27.75" hidden="1" customHeight="1" x14ac:dyDescent="0.25">
      <c r="A207" s="119" t="s">
        <v>631</v>
      </c>
      <c r="B207" s="113" t="s">
        <v>299</v>
      </c>
      <c r="C207" s="113" t="s">
        <v>182</v>
      </c>
      <c r="D207" s="114">
        <f>D208</f>
        <v>0</v>
      </c>
      <c r="E207" s="114">
        <f>E208</f>
        <v>0</v>
      </c>
      <c r="F207" s="114">
        <f>F208</f>
        <v>0</v>
      </c>
    </row>
    <row r="208" spans="1:6" s="27" customFormat="1" ht="15" hidden="1" x14ac:dyDescent="0.25">
      <c r="A208" s="119" t="s">
        <v>183</v>
      </c>
      <c r="B208" s="113" t="s">
        <v>299</v>
      </c>
      <c r="C208" s="113" t="s">
        <v>184</v>
      </c>
      <c r="D208" s="114">
        <f>4458-4458</f>
        <v>0</v>
      </c>
      <c r="E208" s="114">
        <v>0</v>
      </c>
      <c r="F208" s="114">
        <v>0</v>
      </c>
    </row>
    <row r="209" spans="1:6" s="27" customFormat="1" ht="26.25" hidden="1" customHeight="1" x14ac:dyDescent="0.25">
      <c r="A209" s="119" t="s">
        <v>257</v>
      </c>
      <c r="B209" s="113" t="s">
        <v>258</v>
      </c>
      <c r="C209" s="113" t="s">
        <v>58</v>
      </c>
      <c r="D209" s="114">
        <f>D210</f>
        <v>0</v>
      </c>
      <c r="E209" s="114">
        <f t="shared" ref="E209:F211" si="35">E210</f>
        <v>0</v>
      </c>
      <c r="F209" s="114">
        <f t="shared" si="35"/>
        <v>0</v>
      </c>
    </row>
    <row r="210" spans="1:6" s="27" customFormat="1" ht="30" hidden="1" customHeight="1" x14ac:dyDescent="0.25">
      <c r="A210" s="119" t="s">
        <v>136</v>
      </c>
      <c r="B210" s="113" t="s">
        <v>259</v>
      </c>
      <c r="C210" s="113" t="s">
        <v>58</v>
      </c>
      <c r="D210" s="114">
        <f>D211</f>
        <v>0</v>
      </c>
      <c r="E210" s="114">
        <f t="shared" si="35"/>
        <v>0</v>
      </c>
      <c r="F210" s="114">
        <f t="shared" si="35"/>
        <v>0</v>
      </c>
    </row>
    <row r="211" spans="1:6" s="27" customFormat="1" ht="30" hidden="1" customHeight="1" x14ac:dyDescent="0.25">
      <c r="A211" s="119" t="s">
        <v>77</v>
      </c>
      <c r="B211" s="113" t="s">
        <v>259</v>
      </c>
      <c r="C211" s="113" t="s">
        <v>78</v>
      </c>
      <c r="D211" s="114">
        <f>D212</f>
        <v>0</v>
      </c>
      <c r="E211" s="114">
        <f t="shared" si="35"/>
        <v>0</v>
      </c>
      <c r="F211" s="114">
        <f t="shared" si="35"/>
        <v>0</v>
      </c>
    </row>
    <row r="212" spans="1:6" s="27" customFormat="1" ht="30" hidden="1" customHeight="1" x14ac:dyDescent="0.25">
      <c r="A212" s="119" t="s">
        <v>79</v>
      </c>
      <c r="B212" s="113" t="s">
        <v>259</v>
      </c>
      <c r="C212" s="113" t="s">
        <v>80</v>
      </c>
      <c r="D212" s="114">
        <f>200-177.9-22.1</f>
        <v>0</v>
      </c>
      <c r="E212" s="114">
        <f>200-177.9-22.1</f>
        <v>0</v>
      </c>
      <c r="F212" s="114">
        <f>200-177.9-22.1</f>
        <v>0</v>
      </c>
    </row>
    <row r="213" spans="1:6" s="27" customFormat="1" ht="44.25" customHeight="1" x14ac:dyDescent="0.25">
      <c r="A213" s="119" t="s">
        <v>302</v>
      </c>
      <c r="B213" s="113" t="s">
        <v>287</v>
      </c>
      <c r="C213" s="113" t="s">
        <v>58</v>
      </c>
      <c r="D213" s="114">
        <f>D214</f>
        <v>600</v>
      </c>
      <c r="E213" s="114">
        <f t="shared" ref="E213:F215" si="36">E214</f>
        <v>800</v>
      </c>
      <c r="F213" s="114">
        <f t="shared" si="36"/>
        <v>560</v>
      </c>
    </row>
    <row r="214" spans="1:6" s="27" customFormat="1" ht="15" x14ac:dyDescent="0.25">
      <c r="A214" s="119" t="s">
        <v>136</v>
      </c>
      <c r="B214" s="113" t="s">
        <v>288</v>
      </c>
      <c r="C214" s="113" t="s">
        <v>58</v>
      </c>
      <c r="D214" s="114">
        <f>D215</f>
        <v>600</v>
      </c>
      <c r="E214" s="114">
        <f t="shared" si="36"/>
        <v>800</v>
      </c>
      <c r="F214" s="114">
        <f t="shared" si="36"/>
        <v>560</v>
      </c>
    </row>
    <row r="215" spans="1:6" s="27" customFormat="1" ht="26.25" x14ac:dyDescent="0.25">
      <c r="A215" s="119" t="s">
        <v>77</v>
      </c>
      <c r="B215" s="113" t="s">
        <v>288</v>
      </c>
      <c r="C215" s="113" t="s">
        <v>78</v>
      </c>
      <c r="D215" s="114">
        <f>D216</f>
        <v>600</v>
      </c>
      <c r="E215" s="114">
        <f t="shared" si="36"/>
        <v>800</v>
      </c>
      <c r="F215" s="114">
        <f t="shared" si="36"/>
        <v>560</v>
      </c>
    </row>
    <row r="216" spans="1:6" s="27" customFormat="1" ht="26.25" x14ac:dyDescent="0.25">
      <c r="A216" s="119" t="s">
        <v>79</v>
      </c>
      <c r="B216" s="113" t="s">
        <v>288</v>
      </c>
      <c r="C216" s="113" t="s">
        <v>80</v>
      </c>
      <c r="D216" s="114">
        <v>600</v>
      </c>
      <c r="E216" s="114">
        <v>800</v>
      </c>
      <c r="F216" s="114">
        <v>560</v>
      </c>
    </row>
    <row r="217" spans="1:6" s="27" customFormat="1" ht="32.25" customHeight="1" x14ac:dyDescent="0.25">
      <c r="A217" s="119" t="s">
        <v>303</v>
      </c>
      <c r="B217" s="113" t="s">
        <v>261</v>
      </c>
      <c r="C217" s="113" t="s">
        <v>58</v>
      </c>
      <c r="D217" s="114">
        <f>D218</f>
        <v>171.1</v>
      </c>
      <c r="E217" s="114">
        <f t="shared" ref="E217:F219" si="37">E218</f>
        <v>678.8</v>
      </c>
      <c r="F217" s="114">
        <f t="shared" si="37"/>
        <v>548</v>
      </c>
    </row>
    <row r="218" spans="1:6" s="27" customFormat="1" ht="20.25" customHeight="1" x14ac:dyDescent="0.25">
      <c r="A218" s="119" t="s">
        <v>136</v>
      </c>
      <c r="B218" s="113" t="s">
        <v>262</v>
      </c>
      <c r="C218" s="113" t="s">
        <v>58</v>
      </c>
      <c r="D218" s="114">
        <f>D219</f>
        <v>171.1</v>
      </c>
      <c r="E218" s="114">
        <f t="shared" si="37"/>
        <v>678.8</v>
      </c>
      <c r="F218" s="114">
        <f t="shared" si="37"/>
        <v>548</v>
      </c>
    </row>
    <row r="219" spans="1:6" s="27" customFormat="1" ht="26.25" x14ac:dyDescent="0.25">
      <c r="A219" s="119" t="s">
        <v>77</v>
      </c>
      <c r="B219" s="113" t="s">
        <v>262</v>
      </c>
      <c r="C219" s="113" t="s">
        <v>78</v>
      </c>
      <c r="D219" s="114">
        <f>D220</f>
        <v>171.1</v>
      </c>
      <c r="E219" s="114">
        <f t="shared" si="37"/>
        <v>678.8</v>
      </c>
      <c r="F219" s="114">
        <f t="shared" si="37"/>
        <v>548</v>
      </c>
    </row>
    <row r="220" spans="1:6" s="27" customFormat="1" ht="26.25" x14ac:dyDescent="0.25">
      <c r="A220" s="119" t="s">
        <v>79</v>
      </c>
      <c r="B220" s="113" t="s">
        <v>262</v>
      </c>
      <c r="C220" s="113" t="s">
        <v>80</v>
      </c>
      <c r="D220" s="114">
        <v>171.1</v>
      </c>
      <c r="E220" s="114">
        <v>678.8</v>
      </c>
      <c r="F220" s="114">
        <v>548</v>
      </c>
    </row>
    <row r="221" spans="1:6" s="27" customFormat="1" ht="39" hidden="1" x14ac:dyDescent="0.25">
      <c r="A221" s="119" t="s">
        <v>252</v>
      </c>
      <c r="B221" s="113" t="s">
        <v>253</v>
      </c>
      <c r="C221" s="113" t="s">
        <v>58</v>
      </c>
      <c r="D221" s="114">
        <f>D222</f>
        <v>0</v>
      </c>
      <c r="E221" s="114">
        <f t="shared" ref="E221:F223" si="38">E222</f>
        <v>0</v>
      </c>
      <c r="F221" s="114">
        <f t="shared" si="38"/>
        <v>0</v>
      </c>
    </row>
    <row r="222" spans="1:6" s="27" customFormat="1" ht="15" hidden="1" x14ac:dyDescent="0.25">
      <c r="A222" s="119" t="s">
        <v>136</v>
      </c>
      <c r="B222" s="113" t="s">
        <v>254</v>
      </c>
      <c r="C222" s="113" t="s">
        <v>58</v>
      </c>
      <c r="D222" s="114">
        <f>D223</f>
        <v>0</v>
      </c>
      <c r="E222" s="114">
        <f t="shared" si="38"/>
        <v>0</v>
      </c>
      <c r="F222" s="114">
        <f t="shared" si="38"/>
        <v>0</v>
      </c>
    </row>
    <row r="223" spans="1:6" s="27" customFormat="1" ht="26.25" hidden="1" x14ac:dyDescent="0.25">
      <c r="A223" s="119" t="s">
        <v>77</v>
      </c>
      <c r="B223" s="113" t="s">
        <v>254</v>
      </c>
      <c r="C223" s="113" t="s">
        <v>78</v>
      </c>
      <c r="D223" s="114">
        <f>D224</f>
        <v>0</v>
      </c>
      <c r="E223" s="114">
        <f t="shared" si="38"/>
        <v>0</v>
      </c>
      <c r="F223" s="114">
        <f t="shared" si="38"/>
        <v>0</v>
      </c>
    </row>
    <row r="224" spans="1:6" s="27" customFormat="1" ht="26.25" hidden="1" x14ac:dyDescent="0.25">
      <c r="A224" s="119" t="s">
        <v>79</v>
      </c>
      <c r="B224" s="113" t="s">
        <v>254</v>
      </c>
      <c r="C224" s="113" t="s">
        <v>80</v>
      </c>
      <c r="D224" s="114"/>
      <c r="E224" s="114"/>
      <c r="F224" s="114"/>
    </row>
    <row r="225" spans="1:6" s="27" customFormat="1" ht="15" hidden="1" x14ac:dyDescent="0.25">
      <c r="A225" s="119"/>
      <c r="B225" s="113"/>
      <c r="C225" s="113"/>
      <c r="D225" s="114"/>
      <c r="E225" s="114"/>
      <c r="F225" s="114"/>
    </row>
    <row r="226" spans="1:6" s="27" customFormat="1" ht="39" hidden="1" x14ac:dyDescent="0.25">
      <c r="A226" s="119" t="s">
        <v>289</v>
      </c>
      <c r="B226" s="113" t="s">
        <v>290</v>
      </c>
      <c r="C226" s="113" t="s">
        <v>58</v>
      </c>
      <c r="D226" s="114">
        <f>D227</f>
        <v>0</v>
      </c>
      <c r="E226" s="114">
        <f t="shared" ref="E226:F228" si="39">E227</f>
        <v>0</v>
      </c>
      <c r="F226" s="114">
        <f t="shared" si="39"/>
        <v>0</v>
      </c>
    </row>
    <row r="227" spans="1:6" s="27" customFormat="1" ht="15" hidden="1" x14ac:dyDescent="0.25">
      <c r="A227" s="119" t="s">
        <v>136</v>
      </c>
      <c r="B227" s="113" t="s">
        <v>291</v>
      </c>
      <c r="C227" s="113" t="s">
        <v>58</v>
      </c>
      <c r="D227" s="114">
        <f>D228</f>
        <v>0</v>
      </c>
      <c r="E227" s="114">
        <f t="shared" si="39"/>
        <v>0</v>
      </c>
      <c r="F227" s="114">
        <f t="shared" si="39"/>
        <v>0</v>
      </c>
    </row>
    <row r="228" spans="1:6" s="27" customFormat="1" ht="26.25" hidden="1" x14ac:dyDescent="0.25">
      <c r="A228" s="119" t="s">
        <v>77</v>
      </c>
      <c r="B228" s="113" t="s">
        <v>291</v>
      </c>
      <c r="C228" s="113" t="s">
        <v>78</v>
      </c>
      <c r="D228" s="114">
        <f>D229</f>
        <v>0</v>
      </c>
      <c r="E228" s="114">
        <f t="shared" si="39"/>
        <v>0</v>
      </c>
      <c r="F228" s="114">
        <f t="shared" si="39"/>
        <v>0</v>
      </c>
    </row>
    <row r="229" spans="1:6" s="27" customFormat="1" ht="26.25" hidden="1" x14ac:dyDescent="0.25">
      <c r="A229" s="119" t="s">
        <v>79</v>
      </c>
      <c r="B229" s="113" t="s">
        <v>291</v>
      </c>
      <c r="C229" s="113" t="s">
        <v>80</v>
      </c>
      <c r="D229" s="114"/>
      <c r="E229" s="114"/>
      <c r="F229" s="114"/>
    </row>
    <row r="230" spans="1:6" s="27" customFormat="1" ht="51.75" x14ac:dyDescent="0.25">
      <c r="A230" s="119" t="s">
        <v>263</v>
      </c>
      <c r="B230" s="113" t="s">
        <v>264</v>
      </c>
      <c r="C230" s="113" t="s">
        <v>58</v>
      </c>
      <c r="D230" s="114">
        <f t="shared" ref="D230:F232" si="40">D231</f>
        <v>200</v>
      </c>
      <c r="E230" s="114">
        <f t="shared" si="40"/>
        <v>200</v>
      </c>
      <c r="F230" s="114">
        <f t="shared" si="40"/>
        <v>160</v>
      </c>
    </row>
    <row r="231" spans="1:6" s="27" customFormat="1" ht="15" x14ac:dyDescent="0.25">
      <c r="A231" s="119" t="s">
        <v>136</v>
      </c>
      <c r="B231" s="113" t="s">
        <v>265</v>
      </c>
      <c r="C231" s="113" t="s">
        <v>58</v>
      </c>
      <c r="D231" s="114">
        <f t="shared" si="40"/>
        <v>200</v>
      </c>
      <c r="E231" s="114">
        <f t="shared" si="40"/>
        <v>200</v>
      </c>
      <c r="F231" s="114">
        <f t="shared" si="40"/>
        <v>160</v>
      </c>
    </row>
    <row r="232" spans="1:6" s="27" customFormat="1" ht="26.25" x14ac:dyDescent="0.25">
      <c r="A232" s="119" t="s">
        <v>77</v>
      </c>
      <c r="B232" s="113" t="s">
        <v>265</v>
      </c>
      <c r="C232" s="113" t="s">
        <v>78</v>
      </c>
      <c r="D232" s="114">
        <f t="shared" si="40"/>
        <v>200</v>
      </c>
      <c r="E232" s="114">
        <f t="shared" si="40"/>
        <v>200</v>
      </c>
      <c r="F232" s="114">
        <f t="shared" si="40"/>
        <v>160</v>
      </c>
    </row>
    <row r="233" spans="1:6" s="27" customFormat="1" ht="26.25" x14ac:dyDescent="0.25">
      <c r="A233" s="119" t="s">
        <v>79</v>
      </c>
      <c r="B233" s="113" t="s">
        <v>265</v>
      </c>
      <c r="C233" s="113" t="s">
        <v>80</v>
      </c>
      <c r="D233" s="114">
        <v>200</v>
      </c>
      <c r="E233" s="114">
        <v>200</v>
      </c>
      <c r="F233" s="114">
        <v>160</v>
      </c>
    </row>
    <row r="234" spans="1:6" s="27" customFormat="1" ht="39" x14ac:dyDescent="0.25">
      <c r="A234" s="119" t="s">
        <v>733</v>
      </c>
      <c r="B234" s="113" t="s">
        <v>314</v>
      </c>
      <c r="C234" s="113" t="s">
        <v>58</v>
      </c>
      <c r="D234" s="114">
        <f>D235+D239+D243+D247+D251+D259</f>
        <v>2179.4</v>
      </c>
      <c r="E234" s="114">
        <f>E235+E239+E243+E247+E251+E259</f>
        <v>2170</v>
      </c>
      <c r="F234" s="114">
        <f>F235+F239+F243+F247+F251+F259</f>
        <v>1634.6</v>
      </c>
    </row>
    <row r="235" spans="1:6" s="27" customFormat="1" ht="50.25" customHeight="1" x14ac:dyDescent="0.25">
      <c r="A235" s="119" t="s">
        <v>315</v>
      </c>
      <c r="B235" s="113" t="s">
        <v>316</v>
      </c>
      <c r="C235" s="113" t="s">
        <v>58</v>
      </c>
      <c r="D235" s="114">
        <f>D236</f>
        <v>200</v>
      </c>
      <c r="E235" s="114">
        <f t="shared" ref="E235:F237" si="41">E236</f>
        <v>200</v>
      </c>
      <c r="F235" s="114">
        <f t="shared" si="41"/>
        <v>100</v>
      </c>
    </row>
    <row r="236" spans="1:6" s="27" customFormat="1" ht="19.5" customHeight="1" x14ac:dyDescent="0.25">
      <c r="A236" s="119" t="s">
        <v>136</v>
      </c>
      <c r="B236" s="113" t="s">
        <v>317</v>
      </c>
      <c r="C236" s="113" t="s">
        <v>58</v>
      </c>
      <c r="D236" s="114">
        <f>D237</f>
        <v>200</v>
      </c>
      <c r="E236" s="114">
        <f t="shared" si="41"/>
        <v>200</v>
      </c>
      <c r="F236" s="114">
        <f t="shared" si="41"/>
        <v>100</v>
      </c>
    </row>
    <row r="237" spans="1:6" s="27" customFormat="1" ht="27.75" customHeight="1" x14ac:dyDescent="0.25">
      <c r="A237" s="119" t="s">
        <v>77</v>
      </c>
      <c r="B237" s="113" t="s">
        <v>317</v>
      </c>
      <c r="C237" s="113" t="s">
        <v>78</v>
      </c>
      <c r="D237" s="114">
        <f>D238</f>
        <v>200</v>
      </c>
      <c r="E237" s="114">
        <f t="shared" si="41"/>
        <v>200</v>
      </c>
      <c r="F237" s="114">
        <f t="shared" si="41"/>
        <v>100</v>
      </c>
    </row>
    <row r="238" spans="1:6" s="27" customFormat="1" ht="26.25" x14ac:dyDescent="0.25">
      <c r="A238" s="119" t="s">
        <v>79</v>
      </c>
      <c r="B238" s="113" t="s">
        <v>317</v>
      </c>
      <c r="C238" s="113" t="s">
        <v>80</v>
      </c>
      <c r="D238" s="114">
        <v>200</v>
      </c>
      <c r="E238" s="114">
        <v>200</v>
      </c>
      <c r="F238" s="114">
        <v>100</v>
      </c>
    </row>
    <row r="239" spans="1:6" s="27" customFormat="1" ht="54.75" customHeight="1" x14ac:dyDescent="0.25">
      <c r="A239" s="119" t="s">
        <v>318</v>
      </c>
      <c r="B239" s="113" t="s">
        <v>319</v>
      </c>
      <c r="C239" s="113" t="s">
        <v>58</v>
      </c>
      <c r="D239" s="114">
        <f>D240</f>
        <v>529.4</v>
      </c>
      <c r="E239" s="114">
        <f t="shared" ref="E239:F241" si="42">E240</f>
        <v>520</v>
      </c>
      <c r="F239" s="114">
        <f t="shared" si="42"/>
        <v>520</v>
      </c>
    </row>
    <row r="240" spans="1:6" s="27" customFormat="1" ht="21" customHeight="1" x14ac:dyDescent="0.25">
      <c r="A240" s="119" t="s">
        <v>136</v>
      </c>
      <c r="B240" s="113" t="s">
        <v>320</v>
      </c>
      <c r="C240" s="113" t="s">
        <v>58</v>
      </c>
      <c r="D240" s="114">
        <f>D241</f>
        <v>529.4</v>
      </c>
      <c r="E240" s="114">
        <f t="shared" si="42"/>
        <v>520</v>
      </c>
      <c r="F240" s="114">
        <f t="shared" si="42"/>
        <v>520</v>
      </c>
    </row>
    <row r="241" spans="1:6" s="27" customFormat="1" ht="33" customHeight="1" x14ac:dyDescent="0.25">
      <c r="A241" s="119" t="s">
        <v>77</v>
      </c>
      <c r="B241" s="113" t="s">
        <v>320</v>
      </c>
      <c r="C241" s="113" t="s">
        <v>78</v>
      </c>
      <c r="D241" s="114">
        <f>D242</f>
        <v>529.4</v>
      </c>
      <c r="E241" s="114">
        <f t="shared" si="42"/>
        <v>520</v>
      </c>
      <c r="F241" s="114">
        <f t="shared" si="42"/>
        <v>520</v>
      </c>
    </row>
    <row r="242" spans="1:6" s="27" customFormat="1" ht="29.25" customHeight="1" x14ac:dyDescent="0.25">
      <c r="A242" s="119" t="s">
        <v>79</v>
      </c>
      <c r="B242" s="113" t="s">
        <v>320</v>
      </c>
      <c r="C242" s="113" t="s">
        <v>80</v>
      </c>
      <c r="D242" s="114">
        <v>529.4</v>
      </c>
      <c r="E242" s="114">
        <v>520</v>
      </c>
      <c r="F242" s="114">
        <v>520</v>
      </c>
    </row>
    <row r="243" spans="1:6" s="27" customFormat="1" ht="30.75" customHeight="1" x14ac:dyDescent="0.25">
      <c r="A243" s="119" t="s">
        <v>321</v>
      </c>
      <c r="B243" s="113" t="s">
        <v>322</v>
      </c>
      <c r="C243" s="113" t="s">
        <v>58</v>
      </c>
      <c r="D243" s="114">
        <f>D244</f>
        <v>880</v>
      </c>
      <c r="E243" s="114">
        <f t="shared" ref="E243:F245" si="43">E244</f>
        <v>880</v>
      </c>
      <c r="F243" s="114">
        <f t="shared" si="43"/>
        <v>580</v>
      </c>
    </row>
    <row r="244" spans="1:6" s="27" customFormat="1" ht="17.25" customHeight="1" x14ac:dyDescent="0.25">
      <c r="A244" s="119" t="s">
        <v>136</v>
      </c>
      <c r="B244" s="113" t="s">
        <v>323</v>
      </c>
      <c r="C244" s="113" t="s">
        <v>58</v>
      </c>
      <c r="D244" s="114">
        <f>D245</f>
        <v>880</v>
      </c>
      <c r="E244" s="114">
        <f t="shared" si="43"/>
        <v>880</v>
      </c>
      <c r="F244" s="114">
        <f t="shared" si="43"/>
        <v>580</v>
      </c>
    </row>
    <row r="245" spans="1:6" s="27" customFormat="1" ht="30.75" customHeight="1" x14ac:dyDescent="0.25">
      <c r="A245" s="119" t="s">
        <v>77</v>
      </c>
      <c r="B245" s="113" t="s">
        <v>323</v>
      </c>
      <c r="C245" s="113" t="s">
        <v>78</v>
      </c>
      <c r="D245" s="114">
        <f>D246</f>
        <v>880</v>
      </c>
      <c r="E245" s="114">
        <f t="shared" si="43"/>
        <v>880</v>
      </c>
      <c r="F245" s="114">
        <f t="shared" si="43"/>
        <v>580</v>
      </c>
    </row>
    <row r="246" spans="1:6" s="27" customFormat="1" ht="26.25" x14ac:dyDescent="0.25">
      <c r="A246" s="119" t="s">
        <v>79</v>
      </c>
      <c r="B246" s="113" t="s">
        <v>323</v>
      </c>
      <c r="C246" s="113" t="s">
        <v>80</v>
      </c>
      <c r="D246" s="114">
        <v>880</v>
      </c>
      <c r="E246" s="114">
        <v>880</v>
      </c>
      <c r="F246" s="114">
        <v>580</v>
      </c>
    </row>
    <row r="247" spans="1:6" s="27" customFormat="1" ht="45.75" customHeight="1" x14ac:dyDescent="0.25">
      <c r="A247" s="119" t="s">
        <v>324</v>
      </c>
      <c r="B247" s="113" t="s">
        <v>325</v>
      </c>
      <c r="C247" s="113" t="s">
        <v>58</v>
      </c>
      <c r="D247" s="114">
        <f>D248</f>
        <v>520</v>
      </c>
      <c r="E247" s="114">
        <f t="shared" ref="E247:F249" si="44">E248</f>
        <v>520</v>
      </c>
      <c r="F247" s="114">
        <f t="shared" si="44"/>
        <v>384.6</v>
      </c>
    </row>
    <row r="248" spans="1:6" s="27" customFormat="1" ht="18.75" customHeight="1" x14ac:dyDescent="0.25">
      <c r="A248" s="119" t="s">
        <v>136</v>
      </c>
      <c r="B248" s="113" t="s">
        <v>326</v>
      </c>
      <c r="C248" s="113" t="s">
        <v>58</v>
      </c>
      <c r="D248" s="114">
        <f>D249</f>
        <v>520</v>
      </c>
      <c r="E248" s="114">
        <f t="shared" si="44"/>
        <v>520</v>
      </c>
      <c r="F248" s="114">
        <f t="shared" si="44"/>
        <v>384.6</v>
      </c>
    </row>
    <row r="249" spans="1:6" s="27" customFormat="1" ht="27.75" customHeight="1" x14ac:dyDescent="0.25">
      <c r="A249" s="119" t="s">
        <v>77</v>
      </c>
      <c r="B249" s="113" t="s">
        <v>326</v>
      </c>
      <c r="C249" s="113" t="s">
        <v>78</v>
      </c>
      <c r="D249" s="114">
        <f>D250</f>
        <v>520</v>
      </c>
      <c r="E249" s="114">
        <f t="shared" si="44"/>
        <v>520</v>
      </c>
      <c r="F249" s="114">
        <f t="shared" si="44"/>
        <v>384.6</v>
      </c>
    </row>
    <row r="250" spans="1:6" s="27" customFormat="1" ht="26.25" x14ac:dyDescent="0.25">
      <c r="A250" s="119" t="s">
        <v>79</v>
      </c>
      <c r="B250" s="113" t="s">
        <v>326</v>
      </c>
      <c r="C250" s="113" t="s">
        <v>80</v>
      </c>
      <c r="D250" s="114">
        <v>520</v>
      </c>
      <c r="E250" s="114">
        <v>520</v>
      </c>
      <c r="F250" s="114">
        <v>384.6</v>
      </c>
    </row>
    <row r="251" spans="1:6" s="27" customFormat="1" ht="29.25" customHeight="1" x14ac:dyDescent="0.25">
      <c r="A251" s="119" t="s">
        <v>327</v>
      </c>
      <c r="B251" s="113" t="s">
        <v>328</v>
      </c>
      <c r="C251" s="113" t="s">
        <v>58</v>
      </c>
      <c r="D251" s="114">
        <f>D252</f>
        <v>50</v>
      </c>
      <c r="E251" s="114">
        <f t="shared" ref="E251:F253" si="45">E252</f>
        <v>50</v>
      </c>
      <c r="F251" s="114">
        <f t="shared" si="45"/>
        <v>50</v>
      </c>
    </row>
    <row r="252" spans="1:6" s="27" customFormat="1" ht="16.5" customHeight="1" x14ac:dyDescent="0.25">
      <c r="A252" s="119" t="s">
        <v>136</v>
      </c>
      <c r="B252" s="113" t="s">
        <v>329</v>
      </c>
      <c r="C252" s="113" t="s">
        <v>58</v>
      </c>
      <c r="D252" s="114">
        <f>D253</f>
        <v>50</v>
      </c>
      <c r="E252" s="114">
        <f t="shared" si="45"/>
        <v>50</v>
      </c>
      <c r="F252" s="114">
        <f t="shared" si="45"/>
        <v>50</v>
      </c>
    </row>
    <row r="253" spans="1:6" s="27" customFormat="1" ht="35.25" customHeight="1" x14ac:dyDescent="0.25">
      <c r="A253" s="119" t="s">
        <v>77</v>
      </c>
      <c r="B253" s="113" t="s">
        <v>329</v>
      </c>
      <c r="C253" s="113" t="s">
        <v>78</v>
      </c>
      <c r="D253" s="114">
        <f>D254</f>
        <v>50</v>
      </c>
      <c r="E253" s="114">
        <f t="shared" si="45"/>
        <v>50</v>
      </c>
      <c r="F253" s="114">
        <f t="shared" si="45"/>
        <v>50</v>
      </c>
    </row>
    <row r="254" spans="1:6" s="27" customFormat="1" ht="37.5" customHeight="1" x14ac:dyDescent="0.25">
      <c r="A254" s="119" t="s">
        <v>79</v>
      </c>
      <c r="B254" s="113" t="s">
        <v>329</v>
      </c>
      <c r="C254" s="113" t="s">
        <v>80</v>
      </c>
      <c r="D254" s="114">
        <v>50</v>
      </c>
      <c r="E254" s="114">
        <v>50</v>
      </c>
      <c r="F254" s="114">
        <v>50</v>
      </c>
    </row>
    <row r="255" spans="1:6" s="27" customFormat="1" ht="17.25" hidden="1" customHeight="1" x14ac:dyDescent="0.25">
      <c r="A255" s="119" t="s">
        <v>330</v>
      </c>
      <c r="B255" s="113" t="s">
        <v>331</v>
      </c>
      <c r="C255" s="113" t="s">
        <v>58</v>
      </c>
      <c r="D255" s="114">
        <f>D257</f>
        <v>0</v>
      </c>
      <c r="E255" s="114">
        <f>E257</f>
        <v>0</v>
      </c>
      <c r="F255" s="114">
        <f>F257</f>
        <v>0</v>
      </c>
    </row>
    <row r="256" spans="1:6" s="27" customFormat="1" ht="17.25" hidden="1" customHeight="1" x14ac:dyDescent="0.25">
      <c r="A256" s="119" t="s">
        <v>136</v>
      </c>
      <c r="B256" s="113" t="s">
        <v>332</v>
      </c>
      <c r="C256" s="113" t="s">
        <v>58</v>
      </c>
      <c r="D256" s="114">
        <f t="shared" ref="D256:F257" si="46">D257</f>
        <v>0</v>
      </c>
      <c r="E256" s="114">
        <f t="shared" si="46"/>
        <v>0</v>
      </c>
      <c r="F256" s="114">
        <f t="shared" si="46"/>
        <v>0</v>
      </c>
    </row>
    <row r="257" spans="1:6" s="27" customFormat="1" ht="30" hidden="1" customHeight="1" x14ac:dyDescent="0.25">
      <c r="A257" s="119" t="s">
        <v>77</v>
      </c>
      <c r="B257" s="113" t="s">
        <v>332</v>
      </c>
      <c r="C257" s="113" t="s">
        <v>78</v>
      </c>
      <c r="D257" s="114">
        <f t="shared" si="46"/>
        <v>0</v>
      </c>
      <c r="E257" s="114">
        <f t="shared" si="46"/>
        <v>0</v>
      </c>
      <c r="F257" s="114">
        <f t="shared" si="46"/>
        <v>0</v>
      </c>
    </row>
    <row r="258" spans="1:6" s="27" customFormat="1" ht="26.25" hidden="1" x14ac:dyDescent="0.25">
      <c r="A258" s="119" t="s">
        <v>79</v>
      </c>
      <c r="B258" s="113" t="s">
        <v>332</v>
      </c>
      <c r="C258" s="113" t="s">
        <v>80</v>
      </c>
      <c r="D258" s="114">
        <f>50-50</f>
        <v>0</v>
      </c>
      <c r="E258" s="114">
        <f>50-50</f>
        <v>0</v>
      </c>
      <c r="F258" s="114">
        <f>50-50</f>
        <v>0</v>
      </c>
    </row>
    <row r="259" spans="1:6" s="27" customFormat="1" ht="26.25" hidden="1" x14ac:dyDescent="0.25">
      <c r="A259" s="119" t="s">
        <v>330</v>
      </c>
      <c r="B259" s="113" t="s">
        <v>331</v>
      </c>
      <c r="C259" s="113" t="s">
        <v>58</v>
      </c>
      <c r="D259" s="114">
        <f>D260</f>
        <v>0</v>
      </c>
      <c r="E259" s="114">
        <f t="shared" ref="E259:F261" si="47">E260</f>
        <v>0</v>
      </c>
      <c r="F259" s="114">
        <f t="shared" si="47"/>
        <v>0</v>
      </c>
    </row>
    <row r="260" spans="1:6" s="27" customFormat="1" ht="15" hidden="1" x14ac:dyDescent="0.25">
      <c r="A260" s="119" t="s">
        <v>136</v>
      </c>
      <c r="B260" s="113" t="s">
        <v>332</v>
      </c>
      <c r="C260" s="113" t="s">
        <v>58</v>
      </c>
      <c r="D260" s="114">
        <f>D261</f>
        <v>0</v>
      </c>
      <c r="E260" s="114">
        <f t="shared" si="47"/>
        <v>0</v>
      </c>
      <c r="F260" s="114">
        <f t="shared" si="47"/>
        <v>0</v>
      </c>
    </row>
    <row r="261" spans="1:6" s="27" customFormat="1" ht="26.25" hidden="1" x14ac:dyDescent="0.25">
      <c r="A261" s="119" t="s">
        <v>77</v>
      </c>
      <c r="B261" s="113" t="s">
        <v>332</v>
      </c>
      <c r="C261" s="113" t="s">
        <v>78</v>
      </c>
      <c r="D261" s="114">
        <f>D262</f>
        <v>0</v>
      </c>
      <c r="E261" s="114">
        <f t="shared" si="47"/>
        <v>0</v>
      </c>
      <c r="F261" s="114">
        <f t="shared" si="47"/>
        <v>0</v>
      </c>
    </row>
    <row r="262" spans="1:6" s="27" customFormat="1" ht="26.25" hidden="1" x14ac:dyDescent="0.25">
      <c r="A262" s="119" t="s">
        <v>79</v>
      </c>
      <c r="B262" s="113" t="s">
        <v>332</v>
      </c>
      <c r="C262" s="113" t="s">
        <v>80</v>
      </c>
      <c r="D262" s="114">
        <f>50-8.6-41.4</f>
        <v>0</v>
      </c>
      <c r="E262" s="114">
        <f>50-8.6-41.4</f>
        <v>0</v>
      </c>
      <c r="F262" s="114">
        <f>50-8.6-41.4</f>
        <v>0</v>
      </c>
    </row>
    <row r="263" spans="1:6" s="27" customFormat="1" ht="51.75" x14ac:dyDescent="0.25">
      <c r="A263" s="119" t="s">
        <v>650</v>
      </c>
      <c r="B263" s="113" t="s">
        <v>651</v>
      </c>
      <c r="C263" s="113" t="s">
        <v>58</v>
      </c>
      <c r="D263" s="114">
        <f>D264</f>
        <v>2</v>
      </c>
      <c r="E263" s="114">
        <f t="shared" ref="E263:F266" si="48">E264</f>
        <v>0</v>
      </c>
      <c r="F263" s="114">
        <f t="shared" si="48"/>
        <v>0</v>
      </c>
    </row>
    <row r="264" spans="1:6" s="27" customFormat="1" ht="26.25" x14ac:dyDescent="0.25">
      <c r="A264" s="119" t="s">
        <v>652</v>
      </c>
      <c r="B264" s="113" t="s">
        <v>653</v>
      </c>
      <c r="C264" s="113" t="s">
        <v>58</v>
      </c>
      <c r="D264" s="114">
        <f>D265+D270</f>
        <v>2</v>
      </c>
      <c r="E264" s="114">
        <f t="shared" si="48"/>
        <v>0</v>
      </c>
      <c r="F264" s="114">
        <f t="shared" si="48"/>
        <v>0</v>
      </c>
    </row>
    <row r="265" spans="1:6" s="27" customFormat="1" ht="15" x14ac:dyDescent="0.25">
      <c r="A265" s="119" t="s">
        <v>136</v>
      </c>
      <c r="B265" s="113" t="s">
        <v>654</v>
      </c>
      <c r="C265" s="113" t="s">
        <v>58</v>
      </c>
      <c r="D265" s="114">
        <f>D266+D268</f>
        <v>2</v>
      </c>
      <c r="E265" s="114">
        <f t="shared" si="48"/>
        <v>0</v>
      </c>
      <c r="F265" s="114">
        <f t="shared" si="48"/>
        <v>0</v>
      </c>
    </row>
    <row r="266" spans="1:6" s="27" customFormat="1" ht="26.25" x14ac:dyDescent="0.25">
      <c r="A266" s="119" t="s">
        <v>77</v>
      </c>
      <c r="B266" s="113" t="s">
        <v>654</v>
      </c>
      <c r="C266" s="113" t="s">
        <v>78</v>
      </c>
      <c r="D266" s="114">
        <f>D267</f>
        <v>0</v>
      </c>
      <c r="E266" s="114">
        <f t="shared" si="48"/>
        <v>0</v>
      </c>
      <c r="F266" s="114">
        <f t="shared" si="48"/>
        <v>0</v>
      </c>
    </row>
    <row r="267" spans="1:6" s="27" customFormat="1" ht="26.25" x14ac:dyDescent="0.25">
      <c r="A267" s="119" t="s">
        <v>79</v>
      </c>
      <c r="B267" s="113" t="s">
        <v>654</v>
      </c>
      <c r="C267" s="113" t="s">
        <v>80</v>
      </c>
      <c r="D267" s="114">
        <v>0</v>
      </c>
      <c r="E267" s="114">
        <v>0</v>
      </c>
      <c r="F267" s="114">
        <v>0</v>
      </c>
    </row>
    <row r="268" spans="1:6" s="27" customFormat="1" ht="15" x14ac:dyDescent="0.25">
      <c r="A268" s="119" t="s">
        <v>81</v>
      </c>
      <c r="B268" s="113" t="s">
        <v>654</v>
      </c>
      <c r="C268" s="113" t="s">
        <v>82</v>
      </c>
      <c r="D268" s="114">
        <f>D269</f>
        <v>2</v>
      </c>
      <c r="E268" s="114">
        <v>0</v>
      </c>
      <c r="F268" s="114">
        <v>0</v>
      </c>
    </row>
    <row r="269" spans="1:6" s="27" customFormat="1" ht="15" x14ac:dyDescent="0.25">
      <c r="A269" s="119" t="s">
        <v>83</v>
      </c>
      <c r="B269" s="113" t="s">
        <v>654</v>
      </c>
      <c r="C269" s="113" t="s">
        <v>84</v>
      </c>
      <c r="D269" s="114">
        <v>2</v>
      </c>
      <c r="E269" s="114">
        <v>0</v>
      </c>
      <c r="F269" s="114">
        <v>0</v>
      </c>
    </row>
    <row r="270" spans="1:6" s="27" customFormat="1" ht="39" hidden="1" x14ac:dyDescent="0.25">
      <c r="A270" s="119" t="s">
        <v>655</v>
      </c>
      <c r="B270" s="113" t="s">
        <v>656</v>
      </c>
      <c r="C270" s="113" t="s">
        <v>58</v>
      </c>
      <c r="D270" s="114">
        <f>D271</f>
        <v>0</v>
      </c>
      <c r="E270" s="114">
        <v>0</v>
      </c>
      <c r="F270" s="114">
        <v>0</v>
      </c>
    </row>
    <row r="271" spans="1:6" s="27" customFormat="1" ht="26.25" hidden="1" x14ac:dyDescent="0.25">
      <c r="A271" s="119" t="s">
        <v>77</v>
      </c>
      <c r="B271" s="113" t="s">
        <v>656</v>
      </c>
      <c r="C271" s="113" t="s">
        <v>78</v>
      </c>
      <c r="D271" s="114">
        <f>D272</f>
        <v>0</v>
      </c>
      <c r="E271" s="114">
        <v>0</v>
      </c>
      <c r="F271" s="114">
        <v>0</v>
      </c>
    </row>
    <row r="272" spans="1:6" s="27" customFormat="1" ht="26.25" hidden="1" x14ac:dyDescent="0.25">
      <c r="A272" s="119" t="s">
        <v>79</v>
      </c>
      <c r="B272" s="113" t="s">
        <v>656</v>
      </c>
      <c r="C272" s="113" t="s">
        <v>80</v>
      </c>
      <c r="D272" s="114">
        <v>0</v>
      </c>
      <c r="E272" s="114">
        <v>0</v>
      </c>
      <c r="F272" s="114">
        <v>0</v>
      </c>
    </row>
    <row r="273" spans="1:6" s="27" customFormat="1" ht="64.5" customHeight="1" x14ac:dyDescent="0.25">
      <c r="A273" s="119" t="s">
        <v>724</v>
      </c>
      <c r="B273" s="113" t="s">
        <v>160</v>
      </c>
      <c r="C273" s="113" t="s">
        <v>58</v>
      </c>
      <c r="D273" s="114">
        <f>D274+D309</f>
        <v>3468.3</v>
      </c>
      <c r="E273" s="114">
        <f>E274+E309</f>
        <v>2427.3000000000002</v>
      </c>
      <c r="F273" s="114">
        <f>F274+F309</f>
        <v>2427.3000000000002</v>
      </c>
    </row>
    <row r="274" spans="1:6" s="27" customFormat="1" ht="41.25" customHeight="1" x14ac:dyDescent="0.25">
      <c r="A274" s="119" t="s">
        <v>204</v>
      </c>
      <c r="B274" s="113" t="s">
        <v>205</v>
      </c>
      <c r="C274" s="113" t="s">
        <v>58</v>
      </c>
      <c r="D274" s="114">
        <f>D275+D298+D294</f>
        <v>2785.1</v>
      </c>
      <c r="E274" s="114">
        <f>E275+E298+E294</f>
        <v>2262.5</v>
      </c>
      <c r="F274" s="114">
        <f>F275+F298+F294</f>
        <v>2262.5</v>
      </c>
    </row>
    <row r="275" spans="1:6" s="27" customFormat="1" ht="82.5" customHeight="1" x14ac:dyDescent="0.25">
      <c r="A275" s="119" t="s">
        <v>206</v>
      </c>
      <c r="B275" s="113" t="s">
        <v>207</v>
      </c>
      <c r="C275" s="113" t="s">
        <v>58</v>
      </c>
      <c r="D275" s="114">
        <f>D276+D279+D282+D285</f>
        <v>2736.1</v>
      </c>
      <c r="E275" s="114">
        <f t="shared" ref="E275:F275" si="49">E276+E279+E282</f>
        <v>2213.5</v>
      </c>
      <c r="F275" s="114">
        <f t="shared" si="49"/>
        <v>2213.5</v>
      </c>
    </row>
    <row r="276" spans="1:6" s="27" customFormat="1" ht="57.75" customHeight="1" x14ac:dyDescent="0.25">
      <c r="A276" s="119" t="s">
        <v>190</v>
      </c>
      <c r="B276" s="113" t="s">
        <v>208</v>
      </c>
      <c r="C276" s="113" t="s">
        <v>58</v>
      </c>
      <c r="D276" s="114">
        <f t="shared" ref="D276:F277" si="50">D277</f>
        <v>4</v>
      </c>
      <c r="E276" s="114">
        <f t="shared" si="50"/>
        <v>4</v>
      </c>
      <c r="F276" s="114">
        <f t="shared" si="50"/>
        <v>4</v>
      </c>
    </row>
    <row r="277" spans="1:6" s="27" customFormat="1" ht="18.75" customHeight="1" x14ac:dyDescent="0.25">
      <c r="A277" s="119" t="s">
        <v>81</v>
      </c>
      <c r="B277" s="113" t="s">
        <v>208</v>
      </c>
      <c r="C277" s="113" t="s">
        <v>82</v>
      </c>
      <c r="D277" s="114">
        <f t="shared" si="50"/>
        <v>4</v>
      </c>
      <c r="E277" s="114">
        <f t="shared" si="50"/>
        <v>4</v>
      </c>
      <c r="F277" s="114">
        <f t="shared" si="50"/>
        <v>4</v>
      </c>
    </row>
    <row r="278" spans="1:6" s="27" customFormat="1" ht="19.5" customHeight="1" x14ac:dyDescent="0.25">
      <c r="A278" s="119" t="s">
        <v>83</v>
      </c>
      <c r="B278" s="113" t="s">
        <v>208</v>
      </c>
      <c r="C278" s="113" t="s">
        <v>84</v>
      </c>
      <c r="D278" s="114">
        <v>4</v>
      </c>
      <c r="E278" s="114">
        <v>4</v>
      </c>
      <c r="F278" s="114">
        <v>4</v>
      </c>
    </row>
    <row r="279" spans="1:6" s="27" customFormat="1" ht="30" customHeight="1" x14ac:dyDescent="0.25">
      <c r="A279" s="119" t="s">
        <v>192</v>
      </c>
      <c r="B279" s="113" t="s">
        <v>209</v>
      </c>
      <c r="C279" s="113" t="s">
        <v>58</v>
      </c>
      <c r="D279" s="114">
        <f>D280+D288</f>
        <v>2374.1</v>
      </c>
      <c r="E279" s="114">
        <f>E280+E288</f>
        <v>2209.5</v>
      </c>
      <c r="F279" s="114">
        <f>F280+F288</f>
        <v>2209.5</v>
      </c>
    </row>
    <row r="280" spans="1:6" s="27" customFormat="1" ht="66.75" customHeight="1" x14ac:dyDescent="0.25">
      <c r="A280" s="119" t="s">
        <v>67</v>
      </c>
      <c r="B280" s="113" t="s">
        <v>209</v>
      </c>
      <c r="C280" s="113" t="s">
        <v>68</v>
      </c>
      <c r="D280" s="114">
        <f>D281</f>
        <v>2180</v>
      </c>
      <c r="E280" s="114">
        <f>E281</f>
        <v>2198.5</v>
      </c>
      <c r="F280" s="114">
        <f>F281</f>
        <v>2198.5</v>
      </c>
    </row>
    <row r="281" spans="1:6" s="27" customFormat="1" ht="15" x14ac:dyDescent="0.25">
      <c r="A281" s="119" t="s">
        <v>194</v>
      </c>
      <c r="B281" s="113" t="s">
        <v>209</v>
      </c>
      <c r="C281" s="113" t="s">
        <v>195</v>
      </c>
      <c r="D281" s="114">
        <v>2180</v>
      </c>
      <c r="E281" s="114">
        <v>2198.5</v>
      </c>
      <c r="F281" s="114">
        <v>2198.5</v>
      </c>
    </row>
    <row r="282" spans="1:6" s="27" customFormat="1" ht="26.25" x14ac:dyDescent="0.25">
      <c r="A282" s="119" t="s">
        <v>657</v>
      </c>
      <c r="B282" s="113" t="s">
        <v>662</v>
      </c>
      <c r="C282" s="113" t="s">
        <v>58</v>
      </c>
      <c r="D282" s="114">
        <f>D283</f>
        <v>340.1</v>
      </c>
      <c r="E282" s="114">
        <f t="shared" ref="E282:F283" si="51">E283</f>
        <v>0</v>
      </c>
      <c r="F282" s="114">
        <f t="shared" si="51"/>
        <v>0</v>
      </c>
    </row>
    <row r="283" spans="1:6" s="27" customFormat="1" ht="64.5" x14ac:dyDescent="0.25">
      <c r="A283" s="119" t="s">
        <v>67</v>
      </c>
      <c r="B283" s="113" t="s">
        <v>662</v>
      </c>
      <c r="C283" s="113" t="s">
        <v>68</v>
      </c>
      <c r="D283" s="114">
        <f>D284</f>
        <v>340.1</v>
      </c>
      <c r="E283" s="114">
        <f t="shared" si="51"/>
        <v>0</v>
      </c>
      <c r="F283" s="114">
        <f t="shared" si="51"/>
        <v>0</v>
      </c>
    </row>
    <row r="284" spans="1:6" s="27" customFormat="1" ht="15" x14ac:dyDescent="0.25">
      <c r="A284" s="119" t="s">
        <v>194</v>
      </c>
      <c r="B284" s="113" t="s">
        <v>662</v>
      </c>
      <c r="C284" s="113" t="s">
        <v>195</v>
      </c>
      <c r="D284" s="114">
        <v>340.1</v>
      </c>
      <c r="E284" s="114">
        <v>0</v>
      </c>
      <c r="F284" s="114">
        <v>0</v>
      </c>
    </row>
    <row r="285" spans="1:6" s="27" customFormat="1" ht="39" x14ac:dyDescent="0.25">
      <c r="A285" s="119" t="s">
        <v>660</v>
      </c>
      <c r="B285" s="113" t="s">
        <v>663</v>
      </c>
      <c r="C285" s="113" t="s">
        <v>58</v>
      </c>
      <c r="D285" s="114">
        <f>D286</f>
        <v>17.899999999999999</v>
      </c>
      <c r="E285" s="114">
        <f>E286</f>
        <v>0</v>
      </c>
      <c r="F285" s="114">
        <f>F286</f>
        <v>0</v>
      </c>
    </row>
    <row r="286" spans="1:6" s="27" customFormat="1" ht="64.5" x14ac:dyDescent="0.25">
      <c r="A286" s="119" t="s">
        <v>67</v>
      </c>
      <c r="B286" s="113" t="s">
        <v>663</v>
      </c>
      <c r="C286" s="113" t="s">
        <v>68</v>
      </c>
      <c r="D286" s="114">
        <f>D287</f>
        <v>17.899999999999999</v>
      </c>
      <c r="E286" s="114">
        <f t="shared" ref="E286:F286" si="52">E287</f>
        <v>0</v>
      </c>
      <c r="F286" s="114">
        <f t="shared" si="52"/>
        <v>0</v>
      </c>
    </row>
    <row r="287" spans="1:6" s="27" customFormat="1" ht="15" x14ac:dyDescent="0.25">
      <c r="A287" s="119" t="s">
        <v>194</v>
      </c>
      <c r="B287" s="113" t="s">
        <v>663</v>
      </c>
      <c r="C287" s="113" t="s">
        <v>195</v>
      </c>
      <c r="D287" s="114">
        <v>17.899999999999999</v>
      </c>
      <c r="E287" s="114">
        <v>0</v>
      </c>
      <c r="F287" s="114">
        <v>0</v>
      </c>
    </row>
    <row r="288" spans="1:6" s="27" customFormat="1" ht="27.75" customHeight="1" x14ac:dyDescent="0.25">
      <c r="A288" s="119" t="s">
        <v>77</v>
      </c>
      <c r="B288" s="113" t="s">
        <v>209</v>
      </c>
      <c r="C288" s="113" t="s">
        <v>78</v>
      </c>
      <c r="D288" s="114">
        <f>D289</f>
        <v>194.1</v>
      </c>
      <c r="E288" s="114">
        <f>E289</f>
        <v>11</v>
      </c>
      <c r="F288" s="114">
        <f>F289</f>
        <v>11</v>
      </c>
    </row>
    <row r="289" spans="1:6" s="27" customFormat="1" ht="26.25" x14ac:dyDescent="0.25">
      <c r="A289" s="119" t="s">
        <v>210</v>
      </c>
      <c r="B289" s="113" t="s">
        <v>209</v>
      </c>
      <c r="C289" s="113" t="s">
        <v>80</v>
      </c>
      <c r="D289" s="114">
        <v>194.1</v>
      </c>
      <c r="E289" s="114">
        <v>11</v>
      </c>
      <c r="F289" s="114">
        <v>11</v>
      </c>
    </row>
    <row r="290" spans="1:6" s="27" customFormat="1" ht="16.5" hidden="1" customHeight="1" x14ac:dyDescent="0.25">
      <c r="A290" s="119" t="s">
        <v>211</v>
      </c>
      <c r="B290" s="113" t="s">
        <v>212</v>
      </c>
      <c r="C290" s="113" t="s">
        <v>58</v>
      </c>
      <c r="D290" s="114">
        <f>D291</f>
        <v>0</v>
      </c>
      <c r="E290" s="114">
        <f t="shared" ref="E290:F292" si="53">E291</f>
        <v>0</v>
      </c>
      <c r="F290" s="114">
        <f t="shared" si="53"/>
        <v>0</v>
      </c>
    </row>
    <row r="291" spans="1:6" s="27" customFormat="1" ht="15" hidden="1" x14ac:dyDescent="0.25">
      <c r="A291" s="119" t="s">
        <v>136</v>
      </c>
      <c r="B291" s="113" t="s">
        <v>213</v>
      </c>
      <c r="C291" s="113" t="s">
        <v>58</v>
      </c>
      <c r="D291" s="114">
        <f>D292</f>
        <v>0</v>
      </c>
      <c r="E291" s="114">
        <f t="shared" si="53"/>
        <v>0</v>
      </c>
      <c r="F291" s="114">
        <f t="shared" si="53"/>
        <v>0</v>
      </c>
    </row>
    <row r="292" spans="1:6" s="27" customFormat="1" ht="27.75" hidden="1" customHeight="1" x14ac:dyDescent="0.25">
      <c r="A292" s="119" t="s">
        <v>77</v>
      </c>
      <c r="B292" s="113" t="s">
        <v>213</v>
      </c>
      <c r="C292" s="113" t="s">
        <v>78</v>
      </c>
      <c r="D292" s="114">
        <f>D293</f>
        <v>0</v>
      </c>
      <c r="E292" s="114">
        <f t="shared" si="53"/>
        <v>0</v>
      </c>
      <c r="F292" s="114">
        <f t="shared" si="53"/>
        <v>0</v>
      </c>
    </row>
    <row r="293" spans="1:6" s="27" customFormat="1" ht="26.25" hidden="1" x14ac:dyDescent="0.25">
      <c r="A293" s="119" t="s">
        <v>79</v>
      </c>
      <c r="B293" s="113" t="s">
        <v>213</v>
      </c>
      <c r="C293" s="113" t="s">
        <v>80</v>
      </c>
      <c r="D293" s="114"/>
      <c r="E293" s="114"/>
      <c r="F293" s="114"/>
    </row>
    <row r="294" spans="1:6" s="27" customFormat="1" ht="26.25" x14ac:dyDescent="0.25">
      <c r="A294" s="119" t="s">
        <v>211</v>
      </c>
      <c r="B294" s="113" t="s">
        <v>212</v>
      </c>
      <c r="C294" s="113" t="s">
        <v>58</v>
      </c>
      <c r="D294" s="114">
        <f>D295</f>
        <v>49</v>
      </c>
      <c r="E294" s="114">
        <f t="shared" ref="E294:F296" si="54">E295</f>
        <v>49</v>
      </c>
      <c r="F294" s="114">
        <f t="shared" si="54"/>
        <v>49</v>
      </c>
    </row>
    <row r="295" spans="1:6" s="27" customFormat="1" ht="15" x14ac:dyDescent="0.25">
      <c r="A295" s="119" t="s">
        <v>136</v>
      </c>
      <c r="B295" s="113" t="s">
        <v>213</v>
      </c>
      <c r="C295" s="113" t="s">
        <v>58</v>
      </c>
      <c r="D295" s="114">
        <f>D296</f>
        <v>49</v>
      </c>
      <c r="E295" s="114">
        <f t="shared" si="54"/>
        <v>49</v>
      </c>
      <c r="F295" s="114">
        <f t="shared" si="54"/>
        <v>49</v>
      </c>
    </row>
    <row r="296" spans="1:6" s="27" customFormat="1" ht="26.25" x14ac:dyDescent="0.25">
      <c r="A296" s="119" t="s">
        <v>77</v>
      </c>
      <c r="B296" s="113" t="s">
        <v>213</v>
      </c>
      <c r="C296" s="113" t="s">
        <v>78</v>
      </c>
      <c r="D296" s="114">
        <f>D297</f>
        <v>49</v>
      </c>
      <c r="E296" s="114">
        <f t="shared" si="54"/>
        <v>49</v>
      </c>
      <c r="F296" s="114">
        <f t="shared" si="54"/>
        <v>49</v>
      </c>
    </row>
    <row r="297" spans="1:6" s="27" customFormat="1" ht="26.25" x14ac:dyDescent="0.25">
      <c r="A297" s="119" t="s">
        <v>210</v>
      </c>
      <c r="B297" s="113" t="s">
        <v>213</v>
      </c>
      <c r="C297" s="113" t="s">
        <v>80</v>
      </c>
      <c r="D297" s="114">
        <v>49</v>
      </c>
      <c r="E297" s="114">
        <v>49</v>
      </c>
      <c r="F297" s="114">
        <v>49</v>
      </c>
    </row>
    <row r="298" spans="1:6" s="27" customFormat="1" ht="39" hidden="1" x14ac:dyDescent="0.25">
      <c r="A298" s="119" t="s">
        <v>214</v>
      </c>
      <c r="B298" s="113" t="s">
        <v>215</v>
      </c>
      <c r="C298" s="113" t="s">
        <v>58</v>
      </c>
      <c r="D298" s="114">
        <f>D299</f>
        <v>0</v>
      </c>
      <c r="E298" s="114">
        <f t="shared" ref="E298:F300" si="55">E299</f>
        <v>0</v>
      </c>
      <c r="F298" s="114">
        <f t="shared" si="55"/>
        <v>0</v>
      </c>
    </row>
    <row r="299" spans="1:6" s="27" customFormat="1" ht="15" hidden="1" x14ac:dyDescent="0.25">
      <c r="A299" s="119" t="s">
        <v>136</v>
      </c>
      <c r="B299" s="113" t="s">
        <v>216</v>
      </c>
      <c r="C299" s="113" t="s">
        <v>58</v>
      </c>
      <c r="D299" s="114">
        <f>D300</f>
        <v>0</v>
      </c>
      <c r="E299" s="114">
        <f t="shared" si="55"/>
        <v>0</v>
      </c>
      <c r="F299" s="114">
        <f t="shared" si="55"/>
        <v>0</v>
      </c>
    </row>
    <row r="300" spans="1:6" s="27" customFormat="1" ht="26.25" hidden="1" x14ac:dyDescent="0.25">
      <c r="A300" s="119" t="s">
        <v>77</v>
      </c>
      <c r="B300" s="113" t="s">
        <v>216</v>
      </c>
      <c r="C300" s="113" t="s">
        <v>78</v>
      </c>
      <c r="D300" s="114">
        <f>D301</f>
        <v>0</v>
      </c>
      <c r="E300" s="114">
        <f t="shared" si="55"/>
        <v>0</v>
      </c>
      <c r="F300" s="114">
        <f t="shared" si="55"/>
        <v>0</v>
      </c>
    </row>
    <row r="301" spans="1:6" s="27" customFormat="1" ht="26.25" hidden="1" x14ac:dyDescent="0.25">
      <c r="A301" s="119" t="s">
        <v>79</v>
      </c>
      <c r="B301" s="113" t="s">
        <v>216</v>
      </c>
      <c r="C301" s="113" t="s">
        <v>80</v>
      </c>
      <c r="D301" s="114"/>
      <c r="E301" s="114"/>
      <c r="F301" s="114"/>
    </row>
    <row r="302" spans="1:6" s="27" customFormat="1" ht="77.25" hidden="1" x14ac:dyDescent="0.25">
      <c r="A302" s="119" t="s">
        <v>217</v>
      </c>
      <c r="B302" s="113" t="s">
        <v>218</v>
      </c>
      <c r="C302" s="113" t="s">
        <v>58</v>
      </c>
      <c r="D302" s="114">
        <f>D303+D306</f>
        <v>0</v>
      </c>
      <c r="E302" s="114">
        <f>E303+E306</f>
        <v>0</v>
      </c>
      <c r="F302" s="114">
        <f>F303+F306</f>
        <v>0</v>
      </c>
    </row>
    <row r="303" spans="1:6" s="27" customFormat="1" ht="15" hidden="1" x14ac:dyDescent="0.25">
      <c r="A303" s="119" t="s">
        <v>136</v>
      </c>
      <c r="B303" s="113" t="s">
        <v>219</v>
      </c>
      <c r="C303" s="113" t="s">
        <v>58</v>
      </c>
      <c r="D303" s="114">
        <f t="shared" ref="D303:F304" si="56">D304</f>
        <v>0</v>
      </c>
      <c r="E303" s="114">
        <f t="shared" si="56"/>
        <v>0</v>
      </c>
      <c r="F303" s="114">
        <f t="shared" si="56"/>
        <v>0</v>
      </c>
    </row>
    <row r="304" spans="1:6" s="27" customFormat="1" ht="26.25" hidden="1" x14ac:dyDescent="0.25">
      <c r="A304" s="119" t="s">
        <v>77</v>
      </c>
      <c r="B304" s="113" t="s">
        <v>219</v>
      </c>
      <c r="C304" s="113" t="s">
        <v>78</v>
      </c>
      <c r="D304" s="114">
        <f t="shared" si="56"/>
        <v>0</v>
      </c>
      <c r="E304" s="114">
        <f t="shared" si="56"/>
        <v>0</v>
      </c>
      <c r="F304" s="114">
        <f t="shared" si="56"/>
        <v>0</v>
      </c>
    </row>
    <row r="305" spans="1:6" s="27" customFormat="1" ht="26.25" hidden="1" x14ac:dyDescent="0.25">
      <c r="A305" s="119" t="s">
        <v>79</v>
      </c>
      <c r="B305" s="113" t="s">
        <v>219</v>
      </c>
      <c r="C305" s="113" t="s">
        <v>80</v>
      </c>
      <c r="D305" s="114"/>
      <c r="E305" s="114"/>
      <c r="F305" s="114"/>
    </row>
    <row r="306" spans="1:6" s="27" customFormat="1" ht="26.25" hidden="1" x14ac:dyDescent="0.25">
      <c r="A306" s="119" t="s">
        <v>220</v>
      </c>
      <c r="B306" s="113" t="s">
        <v>221</v>
      </c>
      <c r="C306" s="113" t="s">
        <v>58</v>
      </c>
      <c r="D306" s="114">
        <f t="shared" ref="D306:F307" si="57">D307</f>
        <v>0</v>
      </c>
      <c r="E306" s="114">
        <f t="shared" si="57"/>
        <v>0</v>
      </c>
      <c r="F306" s="114">
        <f t="shared" si="57"/>
        <v>0</v>
      </c>
    </row>
    <row r="307" spans="1:6" s="27" customFormat="1" ht="26.25" hidden="1" x14ac:dyDescent="0.25">
      <c r="A307" s="119" t="s">
        <v>77</v>
      </c>
      <c r="B307" s="113" t="s">
        <v>221</v>
      </c>
      <c r="C307" s="113" t="s">
        <v>78</v>
      </c>
      <c r="D307" s="114">
        <f t="shared" si="57"/>
        <v>0</v>
      </c>
      <c r="E307" s="114">
        <f t="shared" si="57"/>
        <v>0</v>
      </c>
      <c r="F307" s="114">
        <f t="shared" si="57"/>
        <v>0</v>
      </c>
    </row>
    <row r="308" spans="1:6" s="27" customFormat="1" ht="26.25" hidden="1" x14ac:dyDescent="0.25">
      <c r="A308" s="119" t="s">
        <v>79</v>
      </c>
      <c r="B308" s="113" t="s">
        <v>221</v>
      </c>
      <c r="C308" s="113" t="s">
        <v>80</v>
      </c>
      <c r="D308" s="114"/>
      <c r="E308" s="114"/>
      <c r="F308" s="114"/>
    </row>
    <row r="309" spans="1:6" s="27" customFormat="1" ht="39" x14ac:dyDescent="0.25">
      <c r="A309" s="119" t="s">
        <v>161</v>
      </c>
      <c r="B309" s="113" t="s">
        <v>162</v>
      </c>
      <c r="C309" s="113" t="s">
        <v>58</v>
      </c>
      <c r="D309" s="114">
        <f>D310+D314+D317+D321+D325</f>
        <v>683.2</v>
      </c>
      <c r="E309" s="114">
        <f>E310+E314+E317</f>
        <v>164.8</v>
      </c>
      <c r="F309" s="114">
        <f>F310+F314+F317</f>
        <v>164.8</v>
      </c>
    </row>
    <row r="310" spans="1:6" s="27" customFormat="1" ht="39" x14ac:dyDescent="0.25">
      <c r="A310" s="119" t="s">
        <v>163</v>
      </c>
      <c r="B310" s="113" t="s">
        <v>164</v>
      </c>
      <c r="C310" s="113" t="s">
        <v>58</v>
      </c>
      <c r="D310" s="114">
        <f>D311</f>
        <v>171.2</v>
      </c>
      <c r="E310" s="114">
        <f t="shared" ref="E310:F312" si="58">E311</f>
        <v>164.8</v>
      </c>
      <c r="F310" s="114">
        <f t="shared" si="58"/>
        <v>164.8</v>
      </c>
    </row>
    <row r="311" spans="1:6" s="27" customFormat="1" ht="15" x14ac:dyDescent="0.25">
      <c r="A311" s="119" t="s">
        <v>136</v>
      </c>
      <c r="B311" s="113" t="s">
        <v>165</v>
      </c>
      <c r="C311" s="113" t="s">
        <v>58</v>
      </c>
      <c r="D311" s="114">
        <f>D312</f>
        <v>171.2</v>
      </c>
      <c r="E311" s="114">
        <f t="shared" si="58"/>
        <v>164.8</v>
      </c>
      <c r="F311" s="114">
        <f t="shared" si="58"/>
        <v>164.8</v>
      </c>
    </row>
    <row r="312" spans="1:6" s="27" customFormat="1" ht="26.25" x14ac:dyDescent="0.25">
      <c r="A312" s="119" t="s">
        <v>77</v>
      </c>
      <c r="B312" s="113" t="s">
        <v>165</v>
      </c>
      <c r="C312" s="113" t="s">
        <v>78</v>
      </c>
      <c r="D312" s="114">
        <f>D313</f>
        <v>171.2</v>
      </c>
      <c r="E312" s="114">
        <f t="shared" si="58"/>
        <v>164.8</v>
      </c>
      <c r="F312" s="114">
        <f t="shared" si="58"/>
        <v>164.8</v>
      </c>
    </row>
    <row r="313" spans="1:6" s="27" customFormat="1" ht="26.25" x14ac:dyDescent="0.25">
      <c r="A313" s="119" t="s">
        <v>79</v>
      </c>
      <c r="B313" s="113" t="s">
        <v>165</v>
      </c>
      <c r="C313" s="113" t="s">
        <v>80</v>
      </c>
      <c r="D313" s="114">
        <f>87.6+83.6</f>
        <v>171.2</v>
      </c>
      <c r="E313" s="114">
        <f>87.6+77.2</f>
        <v>164.8</v>
      </c>
      <c r="F313" s="114">
        <f>87.6+77.2</f>
        <v>164.8</v>
      </c>
    </row>
    <row r="314" spans="1:6" s="27" customFormat="1" ht="77.25" hidden="1" x14ac:dyDescent="0.25">
      <c r="A314" s="119" t="s">
        <v>222</v>
      </c>
      <c r="B314" s="113" t="s">
        <v>223</v>
      </c>
      <c r="C314" s="113" t="s">
        <v>58</v>
      </c>
      <c r="D314" s="114">
        <f t="shared" ref="D314:F315" si="59">D315</f>
        <v>0</v>
      </c>
      <c r="E314" s="114">
        <f t="shared" si="59"/>
        <v>0</v>
      </c>
      <c r="F314" s="114">
        <f t="shared" si="59"/>
        <v>0</v>
      </c>
    </row>
    <row r="315" spans="1:6" s="27" customFormat="1" ht="26.25" hidden="1" x14ac:dyDescent="0.25">
      <c r="A315" s="119" t="s">
        <v>77</v>
      </c>
      <c r="B315" s="113" t="s">
        <v>224</v>
      </c>
      <c r="C315" s="113" t="s">
        <v>78</v>
      </c>
      <c r="D315" s="114">
        <f t="shared" si="59"/>
        <v>0</v>
      </c>
      <c r="E315" s="114">
        <f t="shared" si="59"/>
        <v>0</v>
      </c>
      <c r="F315" s="114">
        <f t="shared" si="59"/>
        <v>0</v>
      </c>
    </row>
    <row r="316" spans="1:6" s="27" customFormat="1" ht="26.25" hidden="1" x14ac:dyDescent="0.25">
      <c r="A316" s="119" t="s">
        <v>79</v>
      </c>
      <c r="B316" s="113" t="s">
        <v>224</v>
      </c>
      <c r="C316" s="113" t="s">
        <v>80</v>
      </c>
      <c r="D316" s="114"/>
      <c r="E316" s="114"/>
      <c r="F316" s="114"/>
    </row>
    <row r="317" spans="1:6" s="27" customFormat="1" ht="39" hidden="1" x14ac:dyDescent="0.25">
      <c r="A317" s="119" t="s">
        <v>225</v>
      </c>
      <c r="B317" s="113" t="s">
        <v>226</v>
      </c>
      <c r="C317" s="113" t="s">
        <v>58</v>
      </c>
      <c r="D317" s="114">
        <f>D318</f>
        <v>0</v>
      </c>
      <c r="E317" s="114">
        <f t="shared" ref="E317:F319" si="60">E318</f>
        <v>0</v>
      </c>
      <c r="F317" s="114">
        <f t="shared" si="60"/>
        <v>0</v>
      </c>
    </row>
    <row r="318" spans="1:6" s="27" customFormat="1" ht="15" hidden="1" x14ac:dyDescent="0.25">
      <c r="A318" s="119" t="s">
        <v>136</v>
      </c>
      <c r="B318" s="113" t="s">
        <v>227</v>
      </c>
      <c r="C318" s="113" t="s">
        <v>58</v>
      </c>
      <c r="D318" s="114">
        <f>D319</f>
        <v>0</v>
      </c>
      <c r="E318" s="114">
        <f t="shared" si="60"/>
        <v>0</v>
      </c>
      <c r="F318" s="114">
        <f t="shared" si="60"/>
        <v>0</v>
      </c>
    </row>
    <row r="319" spans="1:6" s="27" customFormat="1" ht="26.25" hidden="1" x14ac:dyDescent="0.25">
      <c r="A319" s="119" t="s">
        <v>77</v>
      </c>
      <c r="B319" s="113" t="s">
        <v>227</v>
      </c>
      <c r="C319" s="113" t="s">
        <v>78</v>
      </c>
      <c r="D319" s="114">
        <f>D320</f>
        <v>0</v>
      </c>
      <c r="E319" s="114">
        <f t="shared" si="60"/>
        <v>0</v>
      </c>
      <c r="F319" s="114">
        <f t="shared" si="60"/>
        <v>0</v>
      </c>
    </row>
    <row r="320" spans="1:6" s="27" customFormat="1" ht="26.25" hidden="1" x14ac:dyDescent="0.25">
      <c r="A320" s="119" t="s">
        <v>79</v>
      </c>
      <c r="B320" s="113" t="s">
        <v>227</v>
      </c>
      <c r="C320" s="113" t="s">
        <v>80</v>
      </c>
      <c r="D320" s="114"/>
      <c r="E320" s="114"/>
      <c r="F320" s="114"/>
    </row>
    <row r="321" spans="1:6" s="27" customFormat="1" ht="71.25" customHeight="1" x14ac:dyDescent="0.25">
      <c r="A321" s="119" t="s">
        <v>222</v>
      </c>
      <c r="B321" s="113" t="s">
        <v>223</v>
      </c>
      <c r="C321" s="113" t="s">
        <v>58</v>
      </c>
      <c r="D321" s="114">
        <f>D322</f>
        <v>463</v>
      </c>
      <c r="E321" s="114">
        <f t="shared" ref="E321:F323" si="61">E322</f>
        <v>0</v>
      </c>
      <c r="F321" s="114">
        <f t="shared" si="61"/>
        <v>0</v>
      </c>
    </row>
    <row r="322" spans="1:6" s="27" customFormat="1" ht="15" x14ac:dyDescent="0.25">
      <c r="A322" s="119" t="s">
        <v>136</v>
      </c>
      <c r="B322" s="113" t="s">
        <v>224</v>
      </c>
      <c r="C322" s="113" t="s">
        <v>58</v>
      </c>
      <c r="D322" s="114">
        <f>D323</f>
        <v>463</v>
      </c>
      <c r="E322" s="114">
        <f t="shared" si="61"/>
        <v>0</v>
      </c>
      <c r="F322" s="114">
        <f t="shared" si="61"/>
        <v>0</v>
      </c>
    </row>
    <row r="323" spans="1:6" s="27" customFormat="1" ht="26.25" x14ac:dyDescent="0.25">
      <c r="A323" s="119" t="s">
        <v>77</v>
      </c>
      <c r="B323" s="113" t="s">
        <v>224</v>
      </c>
      <c r="C323" s="113" t="s">
        <v>78</v>
      </c>
      <c r="D323" s="114">
        <f>D324</f>
        <v>463</v>
      </c>
      <c r="E323" s="114">
        <f t="shared" si="61"/>
        <v>0</v>
      </c>
      <c r="F323" s="114">
        <f t="shared" si="61"/>
        <v>0</v>
      </c>
    </row>
    <row r="324" spans="1:6" s="27" customFormat="1" ht="26.25" x14ac:dyDescent="0.25">
      <c r="A324" s="119" t="s">
        <v>79</v>
      </c>
      <c r="B324" s="113" t="s">
        <v>224</v>
      </c>
      <c r="C324" s="113" t="s">
        <v>80</v>
      </c>
      <c r="D324" s="114">
        <v>463</v>
      </c>
      <c r="E324" s="114">
        <v>0</v>
      </c>
      <c r="F324" s="114">
        <v>0</v>
      </c>
    </row>
    <row r="325" spans="1:6" s="27" customFormat="1" ht="39" x14ac:dyDescent="0.25">
      <c r="A325" s="119" t="s">
        <v>225</v>
      </c>
      <c r="B325" s="113" t="s">
        <v>226</v>
      </c>
      <c r="C325" s="113" t="s">
        <v>58</v>
      </c>
      <c r="D325" s="114">
        <f>D326</f>
        <v>49</v>
      </c>
      <c r="E325" s="114">
        <f t="shared" ref="E325:F327" si="62">E326</f>
        <v>0</v>
      </c>
      <c r="F325" s="114">
        <f t="shared" si="62"/>
        <v>0</v>
      </c>
    </row>
    <row r="326" spans="1:6" s="27" customFormat="1" ht="15" x14ac:dyDescent="0.25">
      <c r="A326" s="119" t="s">
        <v>136</v>
      </c>
      <c r="B326" s="113" t="s">
        <v>227</v>
      </c>
      <c r="C326" s="113" t="s">
        <v>58</v>
      </c>
      <c r="D326" s="114">
        <f>D327</f>
        <v>49</v>
      </c>
      <c r="E326" s="114">
        <f t="shared" si="62"/>
        <v>0</v>
      </c>
      <c r="F326" s="114">
        <f t="shared" si="62"/>
        <v>0</v>
      </c>
    </row>
    <row r="327" spans="1:6" s="27" customFormat="1" ht="26.25" x14ac:dyDescent="0.25">
      <c r="A327" s="119" t="s">
        <v>77</v>
      </c>
      <c r="B327" s="113" t="s">
        <v>227</v>
      </c>
      <c r="C327" s="113" t="s">
        <v>78</v>
      </c>
      <c r="D327" s="114">
        <f>D328</f>
        <v>49</v>
      </c>
      <c r="E327" s="114">
        <f t="shared" si="62"/>
        <v>0</v>
      </c>
      <c r="F327" s="114">
        <f t="shared" si="62"/>
        <v>0</v>
      </c>
    </row>
    <row r="328" spans="1:6" s="27" customFormat="1" ht="26.25" x14ac:dyDescent="0.25">
      <c r="A328" s="119" t="s">
        <v>79</v>
      </c>
      <c r="B328" s="113" t="s">
        <v>227</v>
      </c>
      <c r="C328" s="113" t="s">
        <v>80</v>
      </c>
      <c r="D328" s="114">
        <v>49</v>
      </c>
      <c r="E328" s="114">
        <v>0</v>
      </c>
      <c r="F328" s="114">
        <v>0</v>
      </c>
    </row>
    <row r="329" spans="1:6" s="27" customFormat="1" ht="42" customHeight="1" x14ac:dyDescent="0.25">
      <c r="A329" s="119" t="s">
        <v>734</v>
      </c>
      <c r="B329" s="113" t="s">
        <v>304</v>
      </c>
      <c r="C329" s="113" t="s">
        <v>58</v>
      </c>
      <c r="D329" s="114">
        <f>D334</f>
        <v>490.3</v>
      </c>
      <c r="E329" s="114">
        <f>E334</f>
        <v>490.3</v>
      </c>
      <c r="F329" s="114">
        <f>F334</f>
        <v>490.3</v>
      </c>
    </row>
    <row r="330" spans="1:6" s="27" customFormat="1" ht="39" hidden="1" x14ac:dyDescent="0.25">
      <c r="A330" s="119" t="s">
        <v>305</v>
      </c>
      <c r="B330" s="113" t="s">
        <v>306</v>
      </c>
      <c r="C330" s="113" t="s">
        <v>58</v>
      </c>
      <c r="D330" s="114">
        <f>D331</f>
        <v>0</v>
      </c>
      <c r="E330" s="114">
        <f t="shared" ref="E330:F332" si="63">E331</f>
        <v>0</v>
      </c>
      <c r="F330" s="114">
        <f t="shared" si="63"/>
        <v>0</v>
      </c>
    </row>
    <row r="331" spans="1:6" s="27" customFormat="1" ht="15" hidden="1" x14ac:dyDescent="0.25">
      <c r="A331" s="119" t="s">
        <v>136</v>
      </c>
      <c r="B331" s="113" t="s">
        <v>307</v>
      </c>
      <c r="C331" s="113" t="s">
        <v>58</v>
      </c>
      <c r="D331" s="114">
        <f>D332</f>
        <v>0</v>
      </c>
      <c r="E331" s="114">
        <f t="shared" si="63"/>
        <v>0</v>
      </c>
      <c r="F331" s="114">
        <f t="shared" si="63"/>
        <v>0</v>
      </c>
    </row>
    <row r="332" spans="1:6" s="27" customFormat="1" ht="26.25" hidden="1" x14ac:dyDescent="0.25">
      <c r="A332" s="119" t="s">
        <v>77</v>
      </c>
      <c r="B332" s="113" t="s">
        <v>307</v>
      </c>
      <c r="C332" s="113" t="s">
        <v>78</v>
      </c>
      <c r="D332" s="114">
        <f>D333</f>
        <v>0</v>
      </c>
      <c r="E332" s="114">
        <f t="shared" si="63"/>
        <v>0</v>
      </c>
      <c r="F332" s="114">
        <f t="shared" si="63"/>
        <v>0</v>
      </c>
    </row>
    <row r="333" spans="1:6" s="27" customFormat="1" ht="26.25" hidden="1" x14ac:dyDescent="0.25">
      <c r="A333" s="119" t="s">
        <v>79</v>
      </c>
      <c r="B333" s="113" t="s">
        <v>307</v>
      </c>
      <c r="C333" s="113" t="s">
        <v>80</v>
      </c>
      <c r="D333" s="114"/>
      <c r="E333" s="114"/>
      <c r="F333" s="114"/>
    </row>
    <row r="334" spans="1:6" s="27" customFormat="1" ht="27.75" customHeight="1" x14ac:dyDescent="0.25">
      <c r="A334" s="119" t="s">
        <v>308</v>
      </c>
      <c r="B334" s="113" t="s">
        <v>309</v>
      </c>
      <c r="C334" s="113" t="s">
        <v>58</v>
      </c>
      <c r="D334" s="114">
        <f>D335+D338</f>
        <v>490.3</v>
      </c>
      <c r="E334" s="114">
        <f t="shared" ref="E334:F336" si="64">E335</f>
        <v>490.3</v>
      </c>
      <c r="F334" s="114">
        <f t="shared" si="64"/>
        <v>490.3</v>
      </c>
    </row>
    <row r="335" spans="1:6" s="27" customFormat="1" ht="20.25" customHeight="1" x14ac:dyDescent="0.25">
      <c r="A335" s="119" t="s">
        <v>136</v>
      </c>
      <c r="B335" s="113" t="s">
        <v>310</v>
      </c>
      <c r="C335" s="113" t="s">
        <v>58</v>
      </c>
      <c r="D335" s="114">
        <f>D336</f>
        <v>490.3</v>
      </c>
      <c r="E335" s="114">
        <f t="shared" si="64"/>
        <v>490.3</v>
      </c>
      <c r="F335" s="114">
        <f t="shared" si="64"/>
        <v>490.3</v>
      </c>
    </row>
    <row r="336" spans="1:6" s="27" customFormat="1" ht="31.5" customHeight="1" x14ac:dyDescent="0.25">
      <c r="A336" s="119" t="s">
        <v>77</v>
      </c>
      <c r="B336" s="113" t="s">
        <v>310</v>
      </c>
      <c r="C336" s="113" t="s">
        <v>78</v>
      </c>
      <c r="D336" s="114">
        <f>D337</f>
        <v>490.3</v>
      </c>
      <c r="E336" s="114">
        <f t="shared" si="64"/>
        <v>490.3</v>
      </c>
      <c r="F336" s="114">
        <f t="shared" si="64"/>
        <v>490.3</v>
      </c>
    </row>
    <row r="337" spans="1:6" s="27" customFormat="1" ht="26.25" x14ac:dyDescent="0.25">
      <c r="A337" s="119" t="s">
        <v>79</v>
      </c>
      <c r="B337" s="113" t="s">
        <v>310</v>
      </c>
      <c r="C337" s="113" t="s">
        <v>80</v>
      </c>
      <c r="D337" s="114">
        <v>490.3</v>
      </c>
      <c r="E337" s="114">
        <v>490.3</v>
      </c>
      <c r="F337" s="114">
        <v>490.3</v>
      </c>
    </row>
    <row r="338" spans="1:6" s="27" customFormat="1" ht="39" hidden="1" x14ac:dyDescent="0.25">
      <c r="A338" s="119" t="s">
        <v>655</v>
      </c>
      <c r="B338" s="113" t="s">
        <v>670</v>
      </c>
      <c r="C338" s="113" t="s">
        <v>58</v>
      </c>
      <c r="D338" s="114">
        <f>D339</f>
        <v>0</v>
      </c>
      <c r="E338" s="114">
        <v>0</v>
      </c>
      <c r="F338" s="114">
        <v>0</v>
      </c>
    </row>
    <row r="339" spans="1:6" s="27" customFormat="1" ht="26.25" hidden="1" x14ac:dyDescent="0.25">
      <c r="A339" s="119" t="s">
        <v>77</v>
      </c>
      <c r="B339" s="113" t="s">
        <v>670</v>
      </c>
      <c r="C339" s="113" t="s">
        <v>78</v>
      </c>
      <c r="D339" s="114">
        <f>D340</f>
        <v>0</v>
      </c>
      <c r="E339" s="114">
        <v>0</v>
      </c>
      <c r="F339" s="114">
        <v>0</v>
      </c>
    </row>
    <row r="340" spans="1:6" s="27" customFormat="1" ht="26.25" hidden="1" x14ac:dyDescent="0.25">
      <c r="A340" s="119" t="s">
        <v>79</v>
      </c>
      <c r="B340" s="113" t="s">
        <v>670</v>
      </c>
      <c r="C340" s="113" t="s">
        <v>80</v>
      </c>
      <c r="D340" s="114">
        <v>0</v>
      </c>
      <c r="E340" s="114">
        <v>0</v>
      </c>
      <c r="F340" s="114">
        <v>0</v>
      </c>
    </row>
    <row r="341" spans="1:6" s="27" customFormat="1" ht="42.75" customHeight="1" x14ac:dyDescent="0.25">
      <c r="A341" s="131" t="s">
        <v>729</v>
      </c>
      <c r="B341" s="132" t="s">
        <v>367</v>
      </c>
      <c r="C341" s="132" t="s">
        <v>58</v>
      </c>
      <c r="D341" s="127">
        <f>D342+D362+D366</f>
        <v>2802.9999999999995</v>
      </c>
      <c r="E341" s="127">
        <f>E342+E362+E366</f>
        <v>2701.3</v>
      </c>
      <c r="F341" s="127">
        <f>F342+F362+F366</f>
        <v>2600.6</v>
      </c>
    </row>
    <row r="342" spans="1:6" s="27" customFormat="1" ht="53.25" customHeight="1" x14ac:dyDescent="0.25">
      <c r="A342" s="119" t="s">
        <v>368</v>
      </c>
      <c r="B342" s="113" t="s">
        <v>369</v>
      </c>
      <c r="C342" s="113" t="s">
        <v>58</v>
      </c>
      <c r="D342" s="114">
        <f>D349+D356+D359+D343+D346</f>
        <v>2318.7999999999997</v>
      </c>
      <c r="E342" s="114">
        <f t="shared" ref="E342:F342" si="65">E349+E356+E359+E343+E346</f>
        <v>2423</v>
      </c>
      <c r="F342" s="114">
        <f t="shared" si="65"/>
        <v>2423</v>
      </c>
    </row>
    <row r="343" spans="1:6" s="27" customFormat="1" ht="42" customHeight="1" x14ac:dyDescent="0.25">
      <c r="A343" s="119" t="s">
        <v>764</v>
      </c>
      <c r="B343" s="113" t="s">
        <v>765</v>
      </c>
      <c r="C343" s="113" t="s">
        <v>58</v>
      </c>
      <c r="D343" s="114">
        <f>D344</f>
        <v>293</v>
      </c>
      <c r="E343" s="114">
        <f t="shared" ref="E343:F343" si="66">E344</f>
        <v>293</v>
      </c>
      <c r="F343" s="114">
        <f t="shared" si="66"/>
        <v>293</v>
      </c>
    </row>
    <row r="344" spans="1:6" s="27" customFormat="1" ht="74.25" customHeight="1" x14ac:dyDescent="0.25">
      <c r="A344" s="119" t="s">
        <v>67</v>
      </c>
      <c r="B344" s="113" t="s">
        <v>765</v>
      </c>
      <c r="C344" s="113" t="s">
        <v>68</v>
      </c>
      <c r="D344" s="114">
        <f>D345</f>
        <v>293</v>
      </c>
      <c r="E344" s="114">
        <f t="shared" ref="E344:F344" si="67">E345</f>
        <v>293</v>
      </c>
      <c r="F344" s="114">
        <f t="shared" si="67"/>
        <v>293</v>
      </c>
    </row>
    <row r="345" spans="1:6" s="27" customFormat="1" ht="26.25" customHeight="1" x14ac:dyDescent="0.25">
      <c r="A345" s="119" t="s">
        <v>194</v>
      </c>
      <c r="B345" s="113" t="s">
        <v>765</v>
      </c>
      <c r="C345" s="113" t="s">
        <v>195</v>
      </c>
      <c r="D345" s="114">
        <v>293</v>
      </c>
      <c r="E345" s="114">
        <v>293</v>
      </c>
      <c r="F345" s="114">
        <v>293</v>
      </c>
    </row>
    <row r="346" spans="1:6" s="27" customFormat="1" ht="48.75" customHeight="1" x14ac:dyDescent="0.25">
      <c r="A346" s="119" t="s">
        <v>698</v>
      </c>
      <c r="B346" s="113" t="s">
        <v>766</v>
      </c>
      <c r="C346" s="113" t="s">
        <v>58</v>
      </c>
      <c r="D346" s="114">
        <f>D347</f>
        <v>97.6</v>
      </c>
      <c r="E346" s="114">
        <f t="shared" ref="E346:F346" si="68">E347</f>
        <v>97.6</v>
      </c>
      <c r="F346" s="114">
        <f t="shared" si="68"/>
        <v>97.6</v>
      </c>
    </row>
    <row r="347" spans="1:6" s="27" customFormat="1" ht="69" customHeight="1" x14ac:dyDescent="0.25">
      <c r="A347" s="119" t="s">
        <v>67</v>
      </c>
      <c r="B347" s="113" t="s">
        <v>766</v>
      </c>
      <c r="C347" s="113" t="s">
        <v>68</v>
      </c>
      <c r="D347" s="114">
        <f>D348</f>
        <v>97.6</v>
      </c>
      <c r="E347" s="114">
        <f t="shared" ref="E347:F347" si="69">E348</f>
        <v>97.6</v>
      </c>
      <c r="F347" s="114">
        <f t="shared" si="69"/>
        <v>97.6</v>
      </c>
    </row>
    <row r="348" spans="1:6" s="27" customFormat="1" ht="23.25" customHeight="1" x14ac:dyDescent="0.25">
      <c r="A348" s="119" t="s">
        <v>194</v>
      </c>
      <c r="B348" s="113" t="s">
        <v>766</v>
      </c>
      <c r="C348" s="113" t="s">
        <v>195</v>
      </c>
      <c r="D348" s="114">
        <v>97.6</v>
      </c>
      <c r="E348" s="114">
        <v>97.6</v>
      </c>
      <c r="F348" s="114">
        <v>97.6</v>
      </c>
    </row>
    <row r="349" spans="1:6" s="27" customFormat="1" ht="27.75" customHeight="1" x14ac:dyDescent="0.25">
      <c r="A349" s="119" t="s">
        <v>192</v>
      </c>
      <c r="B349" s="113" t="s">
        <v>370</v>
      </c>
      <c r="C349" s="113" t="s">
        <v>58</v>
      </c>
      <c r="D349" s="114">
        <f>D350+D352+D354</f>
        <v>1875.3</v>
      </c>
      <c r="E349" s="114">
        <f>E350+E352</f>
        <v>2032.4</v>
      </c>
      <c r="F349" s="114">
        <f>F350+F352</f>
        <v>2032.4</v>
      </c>
    </row>
    <row r="350" spans="1:6" s="27" customFormat="1" ht="51" customHeight="1" x14ac:dyDescent="0.25">
      <c r="A350" s="119" t="s">
        <v>67</v>
      </c>
      <c r="B350" s="113" t="s">
        <v>370</v>
      </c>
      <c r="C350" s="113" t="s">
        <v>68</v>
      </c>
      <c r="D350" s="114">
        <f>D351</f>
        <v>1865.3</v>
      </c>
      <c r="E350" s="114">
        <f>E351</f>
        <v>2032.4</v>
      </c>
      <c r="F350" s="114">
        <f>F351</f>
        <v>2032.4</v>
      </c>
    </row>
    <row r="351" spans="1:6" s="27" customFormat="1" ht="19.5" customHeight="1" x14ac:dyDescent="0.25">
      <c r="A351" s="119" t="s">
        <v>194</v>
      </c>
      <c r="B351" s="113" t="s">
        <v>370</v>
      </c>
      <c r="C351" s="113" t="s">
        <v>195</v>
      </c>
      <c r="D351" s="114">
        <v>1865.3</v>
      </c>
      <c r="E351" s="114">
        <v>2032.4</v>
      </c>
      <c r="F351" s="114">
        <v>2032.4</v>
      </c>
    </row>
    <row r="352" spans="1:6" s="27" customFormat="1" ht="30" hidden="1" customHeight="1" x14ac:dyDescent="0.25">
      <c r="A352" s="119" t="s">
        <v>77</v>
      </c>
      <c r="B352" s="113" t="s">
        <v>370</v>
      </c>
      <c r="C352" s="113" t="s">
        <v>78</v>
      </c>
      <c r="D352" s="114">
        <f>D353</f>
        <v>0</v>
      </c>
      <c r="E352" s="114">
        <f>E353</f>
        <v>0</v>
      </c>
      <c r="F352" s="114">
        <f>F353</f>
        <v>0</v>
      </c>
    </row>
    <row r="353" spans="1:6" s="27" customFormat="1" ht="26.25" hidden="1" x14ac:dyDescent="0.25">
      <c r="A353" s="119" t="s">
        <v>210</v>
      </c>
      <c r="B353" s="113" t="s">
        <v>370</v>
      </c>
      <c r="C353" s="113" t="s">
        <v>80</v>
      </c>
      <c r="D353" s="114"/>
      <c r="E353" s="114"/>
      <c r="F353" s="114"/>
    </row>
    <row r="354" spans="1:6" s="27" customFormat="1" ht="26.25" x14ac:dyDescent="0.25">
      <c r="A354" s="119" t="s">
        <v>77</v>
      </c>
      <c r="B354" s="113" t="s">
        <v>370</v>
      </c>
      <c r="C354" s="113" t="s">
        <v>78</v>
      </c>
      <c r="D354" s="114">
        <f>D355</f>
        <v>10</v>
      </c>
      <c r="E354" s="114">
        <v>0</v>
      </c>
      <c r="F354" s="114">
        <v>0</v>
      </c>
    </row>
    <row r="355" spans="1:6" s="27" customFormat="1" ht="26.25" x14ac:dyDescent="0.25">
      <c r="A355" s="119" t="s">
        <v>210</v>
      </c>
      <c r="B355" s="113" t="s">
        <v>370</v>
      </c>
      <c r="C355" s="113" t="s">
        <v>80</v>
      </c>
      <c r="D355" s="114">
        <v>10</v>
      </c>
      <c r="E355" s="114">
        <v>0</v>
      </c>
      <c r="F355" s="114">
        <v>0</v>
      </c>
    </row>
    <row r="356" spans="1:6" s="27" customFormat="1" ht="39" x14ac:dyDescent="0.25">
      <c r="A356" s="119" t="s">
        <v>660</v>
      </c>
      <c r="B356" s="113" t="s">
        <v>694</v>
      </c>
      <c r="C356" s="113" t="s">
        <v>58</v>
      </c>
      <c r="D356" s="114">
        <f>D357</f>
        <v>2.6</v>
      </c>
      <c r="E356" s="114">
        <f t="shared" ref="E356:F357" si="70">E357</f>
        <v>0</v>
      </c>
      <c r="F356" s="114">
        <f t="shared" si="70"/>
        <v>0</v>
      </c>
    </row>
    <row r="357" spans="1:6" s="27" customFormat="1" ht="64.5" x14ac:dyDescent="0.25">
      <c r="A357" s="119" t="s">
        <v>67</v>
      </c>
      <c r="B357" s="113" t="s">
        <v>694</v>
      </c>
      <c r="C357" s="113" t="s">
        <v>68</v>
      </c>
      <c r="D357" s="114">
        <f>D358</f>
        <v>2.6</v>
      </c>
      <c r="E357" s="114">
        <f t="shared" si="70"/>
        <v>0</v>
      </c>
      <c r="F357" s="114">
        <f t="shared" si="70"/>
        <v>0</v>
      </c>
    </row>
    <row r="358" spans="1:6" s="27" customFormat="1" ht="15" x14ac:dyDescent="0.25">
      <c r="A358" s="119" t="s">
        <v>194</v>
      </c>
      <c r="B358" s="113" t="s">
        <v>694</v>
      </c>
      <c r="C358" s="113" t="s">
        <v>195</v>
      </c>
      <c r="D358" s="114">
        <v>2.6</v>
      </c>
      <c r="E358" s="114">
        <v>0</v>
      </c>
      <c r="F358" s="114">
        <v>0</v>
      </c>
    </row>
    <row r="359" spans="1:6" s="27" customFormat="1" ht="26.25" x14ac:dyDescent="0.25">
      <c r="A359" s="119" t="s">
        <v>657</v>
      </c>
      <c r="B359" s="113" t="s">
        <v>695</v>
      </c>
      <c r="C359" s="113" t="s">
        <v>58</v>
      </c>
      <c r="D359" s="114">
        <f>D360</f>
        <v>50.3</v>
      </c>
      <c r="E359" s="114">
        <f t="shared" ref="E359:F360" si="71">E360</f>
        <v>0</v>
      </c>
      <c r="F359" s="114">
        <f t="shared" si="71"/>
        <v>0</v>
      </c>
    </row>
    <row r="360" spans="1:6" s="27" customFormat="1" ht="64.5" x14ac:dyDescent="0.25">
      <c r="A360" s="119" t="s">
        <v>67</v>
      </c>
      <c r="B360" s="113" t="s">
        <v>695</v>
      </c>
      <c r="C360" s="113" t="s">
        <v>68</v>
      </c>
      <c r="D360" s="114">
        <f>D361</f>
        <v>50.3</v>
      </c>
      <c r="E360" s="114">
        <f t="shared" si="71"/>
        <v>0</v>
      </c>
      <c r="F360" s="114">
        <f t="shared" si="71"/>
        <v>0</v>
      </c>
    </row>
    <row r="361" spans="1:6" s="27" customFormat="1" ht="15" x14ac:dyDescent="0.25">
      <c r="A361" s="119" t="s">
        <v>194</v>
      </c>
      <c r="B361" s="113" t="s">
        <v>695</v>
      </c>
      <c r="C361" s="113" t="s">
        <v>195</v>
      </c>
      <c r="D361" s="114">
        <v>50.3</v>
      </c>
      <c r="E361" s="114">
        <v>0</v>
      </c>
      <c r="F361" s="114">
        <v>0</v>
      </c>
    </row>
    <row r="362" spans="1:6" s="27" customFormat="1" ht="37.5" customHeight="1" x14ac:dyDescent="0.25">
      <c r="A362" s="119" t="s">
        <v>371</v>
      </c>
      <c r="B362" s="113" t="s">
        <v>372</v>
      </c>
      <c r="C362" s="113" t="s">
        <v>58</v>
      </c>
      <c r="D362" s="114">
        <f>D363</f>
        <v>51.5</v>
      </c>
      <c r="E362" s="114">
        <f t="shared" ref="E362:F364" si="72">E363</f>
        <v>0</v>
      </c>
      <c r="F362" s="114">
        <f t="shared" si="72"/>
        <v>0</v>
      </c>
    </row>
    <row r="363" spans="1:6" s="27" customFormat="1" ht="25.5" customHeight="1" x14ac:dyDescent="0.25">
      <c r="A363" s="119" t="s">
        <v>192</v>
      </c>
      <c r="B363" s="113" t="s">
        <v>373</v>
      </c>
      <c r="C363" s="113" t="s">
        <v>58</v>
      </c>
      <c r="D363" s="114">
        <f>D364</f>
        <v>51.5</v>
      </c>
      <c r="E363" s="114">
        <f t="shared" si="72"/>
        <v>0</v>
      </c>
      <c r="F363" s="114">
        <f t="shared" si="72"/>
        <v>0</v>
      </c>
    </row>
    <row r="364" spans="1:6" s="27" customFormat="1" ht="26.25" customHeight="1" x14ac:dyDescent="0.25">
      <c r="A364" s="119" t="s">
        <v>77</v>
      </c>
      <c r="B364" s="113" t="s">
        <v>373</v>
      </c>
      <c r="C364" s="113" t="s">
        <v>78</v>
      </c>
      <c r="D364" s="114">
        <f>D365</f>
        <v>51.5</v>
      </c>
      <c r="E364" s="114">
        <f t="shared" si="72"/>
        <v>0</v>
      </c>
      <c r="F364" s="114">
        <f t="shared" si="72"/>
        <v>0</v>
      </c>
    </row>
    <row r="365" spans="1:6" s="27" customFormat="1" ht="26.25" x14ac:dyDescent="0.25">
      <c r="A365" s="119" t="s">
        <v>210</v>
      </c>
      <c r="B365" s="113" t="s">
        <v>373</v>
      </c>
      <c r="C365" s="113" t="s">
        <v>80</v>
      </c>
      <c r="D365" s="114">
        <v>51.5</v>
      </c>
      <c r="E365" s="114">
        <v>0</v>
      </c>
      <c r="F365" s="114">
        <v>0</v>
      </c>
    </row>
    <row r="366" spans="1:6" s="27" customFormat="1" ht="26.25" x14ac:dyDescent="0.25">
      <c r="A366" s="119" t="s">
        <v>374</v>
      </c>
      <c r="B366" s="113" t="s">
        <v>375</v>
      </c>
      <c r="C366" s="113" t="s">
        <v>58</v>
      </c>
      <c r="D366" s="114">
        <f>D367+D370</f>
        <v>432.7</v>
      </c>
      <c r="E366" s="114">
        <f>E367+E370</f>
        <v>278.3</v>
      </c>
      <c r="F366" s="114">
        <f>F367+F370</f>
        <v>177.6</v>
      </c>
    </row>
    <row r="367" spans="1:6" s="27" customFormat="1" ht="27.75" customHeight="1" x14ac:dyDescent="0.25">
      <c r="A367" s="119" t="s">
        <v>192</v>
      </c>
      <c r="B367" s="113" t="s">
        <v>376</v>
      </c>
      <c r="C367" s="113" t="s">
        <v>58</v>
      </c>
      <c r="D367" s="114">
        <f t="shared" ref="D367:F368" si="73">D368</f>
        <v>392.7</v>
      </c>
      <c r="E367" s="114">
        <f t="shared" si="73"/>
        <v>231.7</v>
      </c>
      <c r="F367" s="114">
        <f t="shared" si="73"/>
        <v>131</v>
      </c>
    </row>
    <row r="368" spans="1:6" s="27" customFormat="1" ht="30.75" customHeight="1" x14ac:dyDescent="0.25">
      <c r="A368" s="119" t="s">
        <v>77</v>
      </c>
      <c r="B368" s="113" t="s">
        <v>376</v>
      </c>
      <c r="C368" s="113" t="s">
        <v>78</v>
      </c>
      <c r="D368" s="114">
        <f t="shared" si="73"/>
        <v>392.7</v>
      </c>
      <c r="E368" s="114">
        <f t="shared" si="73"/>
        <v>231.7</v>
      </c>
      <c r="F368" s="114">
        <f t="shared" si="73"/>
        <v>131</v>
      </c>
    </row>
    <row r="369" spans="1:6" s="27" customFormat="1" ht="26.25" x14ac:dyDescent="0.25">
      <c r="A369" s="119" t="s">
        <v>210</v>
      </c>
      <c r="B369" s="113" t="s">
        <v>376</v>
      </c>
      <c r="C369" s="113" t="s">
        <v>80</v>
      </c>
      <c r="D369" s="114">
        <v>392.7</v>
      </c>
      <c r="E369" s="114">
        <v>231.7</v>
      </c>
      <c r="F369" s="114">
        <v>131</v>
      </c>
    </row>
    <row r="370" spans="1:6" s="27" customFormat="1" ht="51.75" x14ac:dyDescent="0.25">
      <c r="A370" s="119" t="s">
        <v>190</v>
      </c>
      <c r="B370" s="113" t="s">
        <v>377</v>
      </c>
      <c r="C370" s="113" t="s">
        <v>58</v>
      </c>
      <c r="D370" s="114">
        <f t="shared" ref="D370:F371" si="74">D371</f>
        <v>40</v>
      </c>
      <c r="E370" s="114">
        <f t="shared" si="74"/>
        <v>46.6</v>
      </c>
      <c r="F370" s="114">
        <f t="shared" si="74"/>
        <v>46.6</v>
      </c>
    </row>
    <row r="371" spans="1:6" s="27" customFormat="1" ht="15" x14ac:dyDescent="0.25">
      <c r="A371" s="119" t="s">
        <v>81</v>
      </c>
      <c r="B371" s="113" t="s">
        <v>377</v>
      </c>
      <c r="C371" s="113" t="s">
        <v>82</v>
      </c>
      <c r="D371" s="114">
        <f t="shared" si="74"/>
        <v>40</v>
      </c>
      <c r="E371" s="114">
        <f t="shared" si="74"/>
        <v>46.6</v>
      </c>
      <c r="F371" s="114">
        <f t="shared" si="74"/>
        <v>46.6</v>
      </c>
    </row>
    <row r="372" spans="1:6" s="27" customFormat="1" ht="15" x14ac:dyDescent="0.25">
      <c r="A372" s="119" t="s">
        <v>83</v>
      </c>
      <c r="B372" s="113" t="s">
        <v>377</v>
      </c>
      <c r="C372" s="113" t="s">
        <v>84</v>
      </c>
      <c r="D372" s="114">
        <v>40</v>
      </c>
      <c r="E372" s="114">
        <v>46.6</v>
      </c>
      <c r="F372" s="114">
        <v>46.6</v>
      </c>
    </row>
    <row r="373" spans="1:6" s="27" customFormat="1" ht="88.5" customHeight="1" x14ac:dyDescent="0.25">
      <c r="A373" s="119" t="s">
        <v>723</v>
      </c>
      <c r="B373" s="113" t="s">
        <v>459</v>
      </c>
      <c r="C373" s="113" t="s">
        <v>58</v>
      </c>
      <c r="D373" s="114">
        <f>D374</f>
        <v>1510.3000000000002</v>
      </c>
      <c r="E373" s="114">
        <f t="shared" ref="E373:F376" si="75">E374</f>
        <v>1380.9</v>
      </c>
      <c r="F373" s="114">
        <f t="shared" si="75"/>
        <v>1260.7</v>
      </c>
    </row>
    <row r="374" spans="1:6" s="27" customFormat="1" ht="52.5" customHeight="1" x14ac:dyDescent="0.25">
      <c r="A374" s="119" t="s">
        <v>460</v>
      </c>
      <c r="B374" s="113" t="s">
        <v>461</v>
      </c>
      <c r="C374" s="113" t="s">
        <v>58</v>
      </c>
      <c r="D374" s="114">
        <f>D375+D378+D381+D384+D387</f>
        <v>1510.3000000000002</v>
      </c>
      <c r="E374" s="114">
        <f t="shared" ref="E374:F374" si="76">E375+E378</f>
        <v>1380.9</v>
      </c>
      <c r="F374" s="114">
        <f t="shared" si="76"/>
        <v>1260.7</v>
      </c>
    </row>
    <row r="375" spans="1:6" s="27" customFormat="1" ht="39" x14ac:dyDescent="0.25">
      <c r="A375" s="119" t="s">
        <v>352</v>
      </c>
      <c r="B375" s="113" t="s">
        <v>462</v>
      </c>
      <c r="C375" s="113" t="s">
        <v>58</v>
      </c>
      <c r="D375" s="114">
        <f>D376</f>
        <v>1485.4</v>
      </c>
      <c r="E375" s="114">
        <f t="shared" si="75"/>
        <v>1380.9</v>
      </c>
      <c r="F375" s="114">
        <f t="shared" si="75"/>
        <v>1260.7</v>
      </c>
    </row>
    <row r="376" spans="1:6" s="27" customFormat="1" ht="26.25" x14ac:dyDescent="0.25">
      <c r="A376" s="119" t="s">
        <v>345</v>
      </c>
      <c r="B376" s="113" t="s">
        <v>462</v>
      </c>
      <c r="C376" s="113" t="s">
        <v>346</v>
      </c>
      <c r="D376" s="114">
        <f>D377</f>
        <v>1485.4</v>
      </c>
      <c r="E376" s="114">
        <f t="shared" si="75"/>
        <v>1380.9</v>
      </c>
      <c r="F376" s="114">
        <f t="shared" si="75"/>
        <v>1260.7</v>
      </c>
    </row>
    <row r="377" spans="1:6" s="27" customFormat="1" ht="15" x14ac:dyDescent="0.25">
      <c r="A377" s="119" t="s">
        <v>347</v>
      </c>
      <c r="B377" s="113" t="s">
        <v>462</v>
      </c>
      <c r="C377" s="113" t="s">
        <v>348</v>
      </c>
      <c r="D377" s="114">
        <v>1485.4</v>
      </c>
      <c r="E377" s="114">
        <v>1380.9</v>
      </c>
      <c r="F377" s="114">
        <v>1260.7</v>
      </c>
    </row>
    <row r="378" spans="1:6" s="27" customFormat="1" ht="26.25" x14ac:dyDescent="0.25">
      <c r="A378" s="119" t="s">
        <v>657</v>
      </c>
      <c r="B378" s="113" t="s">
        <v>688</v>
      </c>
      <c r="C378" s="113" t="s">
        <v>58</v>
      </c>
      <c r="D378" s="114">
        <f>D379</f>
        <v>23.7</v>
      </c>
      <c r="E378" s="114">
        <f t="shared" ref="E378:F379" si="77">E379</f>
        <v>0</v>
      </c>
      <c r="F378" s="114">
        <f t="shared" si="77"/>
        <v>0</v>
      </c>
    </row>
    <row r="379" spans="1:6" s="27" customFormat="1" ht="26.25" x14ac:dyDescent="0.25">
      <c r="A379" s="119" t="s">
        <v>345</v>
      </c>
      <c r="B379" s="113" t="s">
        <v>688</v>
      </c>
      <c r="C379" s="113" t="s">
        <v>346</v>
      </c>
      <c r="D379" s="114">
        <f>D380</f>
        <v>23.7</v>
      </c>
      <c r="E379" s="114">
        <f t="shared" si="77"/>
        <v>0</v>
      </c>
      <c r="F379" s="114">
        <f t="shared" si="77"/>
        <v>0</v>
      </c>
    </row>
    <row r="380" spans="1:6" s="27" customFormat="1" ht="15" x14ac:dyDescent="0.25">
      <c r="A380" s="119" t="s">
        <v>347</v>
      </c>
      <c r="B380" s="113" t="s">
        <v>688</v>
      </c>
      <c r="C380" s="113" t="s">
        <v>348</v>
      </c>
      <c r="D380" s="114">
        <v>23.7</v>
      </c>
      <c r="E380" s="114">
        <v>0</v>
      </c>
      <c r="F380" s="114">
        <v>0</v>
      </c>
    </row>
    <row r="381" spans="1:6" s="27" customFormat="1" ht="42.75" customHeight="1" x14ac:dyDescent="0.25">
      <c r="A381" s="119" t="s">
        <v>660</v>
      </c>
      <c r="B381" s="113" t="s">
        <v>687</v>
      </c>
      <c r="C381" s="113" t="s">
        <v>58</v>
      </c>
      <c r="D381" s="114">
        <f>D382</f>
        <v>1.2</v>
      </c>
      <c r="E381" s="114">
        <f t="shared" ref="E381:F382" si="78">E382</f>
        <v>0</v>
      </c>
      <c r="F381" s="114">
        <f t="shared" si="78"/>
        <v>0</v>
      </c>
    </row>
    <row r="382" spans="1:6" s="27" customFormat="1" ht="26.25" x14ac:dyDescent="0.25">
      <c r="A382" s="119" t="s">
        <v>345</v>
      </c>
      <c r="B382" s="113" t="s">
        <v>687</v>
      </c>
      <c r="C382" s="113" t="s">
        <v>346</v>
      </c>
      <c r="D382" s="114">
        <f>D383</f>
        <v>1.2</v>
      </c>
      <c r="E382" s="114">
        <f t="shared" si="78"/>
        <v>0</v>
      </c>
      <c r="F382" s="114">
        <f t="shared" si="78"/>
        <v>0</v>
      </c>
    </row>
    <row r="383" spans="1:6" s="27" customFormat="1" ht="15" x14ac:dyDescent="0.25">
      <c r="A383" s="119" t="s">
        <v>347</v>
      </c>
      <c r="B383" s="113" t="s">
        <v>687</v>
      </c>
      <c r="C383" s="113" t="s">
        <v>348</v>
      </c>
      <c r="D383" s="114">
        <v>1.2</v>
      </c>
      <c r="E383" s="114">
        <v>0</v>
      </c>
      <c r="F383" s="114">
        <v>0</v>
      </c>
    </row>
    <row r="384" spans="1:6" s="27" customFormat="1" ht="26.25" hidden="1" x14ac:dyDescent="0.25">
      <c r="A384" s="119" t="s">
        <v>689</v>
      </c>
      <c r="B384" s="113" t="s">
        <v>690</v>
      </c>
      <c r="C384" s="113" t="s">
        <v>58</v>
      </c>
      <c r="D384" s="114">
        <f>D385</f>
        <v>0</v>
      </c>
      <c r="E384" s="114">
        <v>0</v>
      </c>
      <c r="F384" s="114">
        <v>0</v>
      </c>
    </row>
    <row r="385" spans="1:6" s="27" customFormat="1" ht="26.25" hidden="1" x14ac:dyDescent="0.25">
      <c r="A385" s="119" t="s">
        <v>345</v>
      </c>
      <c r="B385" s="113" t="s">
        <v>690</v>
      </c>
      <c r="C385" s="113" t="s">
        <v>346</v>
      </c>
      <c r="D385" s="114">
        <f>D386</f>
        <v>0</v>
      </c>
      <c r="E385" s="114">
        <v>0</v>
      </c>
      <c r="F385" s="114">
        <v>0</v>
      </c>
    </row>
    <row r="386" spans="1:6" s="27" customFormat="1" ht="15" hidden="1" x14ac:dyDescent="0.25">
      <c r="A386" s="119" t="s">
        <v>347</v>
      </c>
      <c r="B386" s="113" t="s">
        <v>690</v>
      </c>
      <c r="C386" s="113" t="s">
        <v>348</v>
      </c>
      <c r="D386" s="114">
        <v>0</v>
      </c>
      <c r="E386" s="114">
        <v>0</v>
      </c>
      <c r="F386" s="114">
        <v>0</v>
      </c>
    </row>
    <row r="387" spans="1:6" s="27" customFormat="1" ht="39" hidden="1" x14ac:dyDescent="0.25">
      <c r="A387" s="119" t="s">
        <v>655</v>
      </c>
      <c r="B387" s="113" t="s">
        <v>686</v>
      </c>
      <c r="C387" s="113" t="s">
        <v>58</v>
      </c>
      <c r="D387" s="114">
        <f>D388</f>
        <v>0</v>
      </c>
      <c r="E387" s="114">
        <v>0</v>
      </c>
      <c r="F387" s="114">
        <v>0</v>
      </c>
    </row>
    <row r="388" spans="1:6" s="27" customFormat="1" ht="26.25" hidden="1" x14ac:dyDescent="0.25">
      <c r="A388" s="119" t="s">
        <v>345</v>
      </c>
      <c r="B388" s="113" t="s">
        <v>686</v>
      </c>
      <c r="C388" s="113" t="s">
        <v>346</v>
      </c>
      <c r="D388" s="114">
        <f>D389</f>
        <v>0</v>
      </c>
      <c r="E388" s="114">
        <v>0</v>
      </c>
      <c r="F388" s="114">
        <v>0</v>
      </c>
    </row>
    <row r="389" spans="1:6" s="27" customFormat="1" ht="15" hidden="1" x14ac:dyDescent="0.25">
      <c r="A389" s="119" t="s">
        <v>347</v>
      </c>
      <c r="B389" s="113" t="s">
        <v>686</v>
      </c>
      <c r="C389" s="113" t="s">
        <v>348</v>
      </c>
      <c r="D389" s="114">
        <v>0</v>
      </c>
      <c r="E389" s="114">
        <v>0</v>
      </c>
      <c r="F389" s="114">
        <v>0</v>
      </c>
    </row>
    <row r="390" spans="1:6" s="27" customFormat="1" ht="105.75" customHeight="1" x14ac:dyDescent="0.25">
      <c r="A390" s="119" t="s">
        <v>721</v>
      </c>
      <c r="B390" s="113" t="s">
        <v>378</v>
      </c>
      <c r="C390" s="113" t="s">
        <v>58</v>
      </c>
      <c r="D390" s="114">
        <f>D391</f>
        <v>24621.199999999997</v>
      </c>
      <c r="E390" s="114">
        <f>E391</f>
        <v>23382.2</v>
      </c>
      <c r="F390" s="114">
        <f>F391</f>
        <v>24151.9</v>
      </c>
    </row>
    <row r="391" spans="1:6" s="27" customFormat="1" ht="60.75" customHeight="1" x14ac:dyDescent="0.25">
      <c r="A391" s="119" t="s">
        <v>379</v>
      </c>
      <c r="B391" s="113" t="s">
        <v>380</v>
      </c>
      <c r="C391" s="113" t="s">
        <v>58</v>
      </c>
      <c r="D391" s="114">
        <f>D401+D404+D407+D395+D398+D392</f>
        <v>24621.199999999997</v>
      </c>
      <c r="E391" s="114">
        <f>E401+E404+E407+E395</f>
        <v>23382.2</v>
      </c>
      <c r="F391" s="114">
        <f>F401+F404+F407+F395</f>
        <v>24151.9</v>
      </c>
    </row>
    <row r="392" spans="1:6" s="27" customFormat="1" ht="47.25" hidden="1" customHeight="1" x14ac:dyDescent="0.25">
      <c r="A392" s="119" t="s">
        <v>655</v>
      </c>
      <c r="B392" s="113" t="s">
        <v>675</v>
      </c>
      <c r="C392" s="113" t="s">
        <v>58</v>
      </c>
      <c r="D392" s="114">
        <f>D393</f>
        <v>0</v>
      </c>
      <c r="E392" s="114">
        <v>0</v>
      </c>
      <c r="F392" s="114">
        <v>0</v>
      </c>
    </row>
    <row r="393" spans="1:6" s="27" customFormat="1" ht="38.25" hidden="1" customHeight="1" x14ac:dyDescent="0.25">
      <c r="A393" s="119" t="s">
        <v>345</v>
      </c>
      <c r="B393" s="113" t="s">
        <v>675</v>
      </c>
      <c r="C393" s="113" t="s">
        <v>346</v>
      </c>
      <c r="D393" s="114">
        <f>D394</f>
        <v>0</v>
      </c>
      <c r="E393" s="114">
        <v>0</v>
      </c>
      <c r="F393" s="114">
        <v>0</v>
      </c>
    </row>
    <row r="394" spans="1:6" s="27" customFormat="1" ht="23.25" hidden="1" customHeight="1" x14ac:dyDescent="0.25">
      <c r="A394" s="119" t="s">
        <v>347</v>
      </c>
      <c r="B394" s="113" t="s">
        <v>675</v>
      </c>
      <c r="C394" s="113" t="s">
        <v>348</v>
      </c>
      <c r="D394" s="114">
        <v>0</v>
      </c>
      <c r="E394" s="114">
        <v>0</v>
      </c>
      <c r="F394" s="114">
        <v>0</v>
      </c>
    </row>
    <row r="395" spans="1:6" s="27" customFormat="1" ht="32.25" customHeight="1" x14ac:dyDescent="0.25">
      <c r="A395" s="119" t="s">
        <v>657</v>
      </c>
      <c r="B395" s="113" t="s">
        <v>676</v>
      </c>
      <c r="C395" s="113" t="s">
        <v>58</v>
      </c>
      <c r="D395" s="114">
        <f>D396</f>
        <v>299.3</v>
      </c>
      <c r="E395" s="114">
        <f t="shared" ref="E395:F396" si="79">E396</f>
        <v>0</v>
      </c>
      <c r="F395" s="114">
        <f t="shared" si="79"/>
        <v>0</v>
      </c>
    </row>
    <row r="396" spans="1:6" s="27" customFormat="1" ht="33" customHeight="1" x14ac:dyDescent="0.25">
      <c r="A396" s="119" t="s">
        <v>345</v>
      </c>
      <c r="B396" s="113" t="s">
        <v>676</v>
      </c>
      <c r="C396" s="113" t="s">
        <v>346</v>
      </c>
      <c r="D396" s="114">
        <f>D397</f>
        <v>299.3</v>
      </c>
      <c r="E396" s="114">
        <f t="shared" si="79"/>
        <v>0</v>
      </c>
      <c r="F396" s="114">
        <f t="shared" si="79"/>
        <v>0</v>
      </c>
    </row>
    <row r="397" spans="1:6" s="27" customFormat="1" ht="21.75" customHeight="1" x14ac:dyDescent="0.25">
      <c r="A397" s="119" t="s">
        <v>347</v>
      </c>
      <c r="B397" s="113" t="s">
        <v>676</v>
      </c>
      <c r="C397" s="113" t="s">
        <v>348</v>
      </c>
      <c r="D397" s="114">
        <v>299.3</v>
      </c>
      <c r="E397" s="114">
        <v>0</v>
      </c>
      <c r="F397" s="114">
        <v>0</v>
      </c>
    </row>
    <row r="398" spans="1:6" s="27" customFormat="1" ht="44.25" customHeight="1" x14ac:dyDescent="0.25">
      <c r="A398" s="119" t="s">
        <v>660</v>
      </c>
      <c r="B398" s="113" t="s">
        <v>677</v>
      </c>
      <c r="C398" s="113" t="s">
        <v>58</v>
      </c>
      <c r="D398" s="114">
        <f>D399</f>
        <v>15.8</v>
      </c>
      <c r="E398" s="114">
        <f t="shared" ref="E398:F399" si="80">E399</f>
        <v>0</v>
      </c>
      <c r="F398" s="114">
        <f t="shared" si="80"/>
        <v>0</v>
      </c>
    </row>
    <row r="399" spans="1:6" s="27" customFormat="1" ht="33" customHeight="1" x14ac:dyDescent="0.25">
      <c r="A399" s="119" t="s">
        <v>345</v>
      </c>
      <c r="B399" s="113" t="s">
        <v>677</v>
      </c>
      <c r="C399" s="113" t="s">
        <v>346</v>
      </c>
      <c r="D399" s="114">
        <f>D400</f>
        <v>15.8</v>
      </c>
      <c r="E399" s="114">
        <f t="shared" si="80"/>
        <v>0</v>
      </c>
      <c r="F399" s="114">
        <f t="shared" si="80"/>
        <v>0</v>
      </c>
    </row>
    <row r="400" spans="1:6" s="27" customFormat="1" ht="21.75" customHeight="1" x14ac:dyDescent="0.25">
      <c r="A400" s="119" t="s">
        <v>347</v>
      </c>
      <c r="B400" s="113" t="s">
        <v>677</v>
      </c>
      <c r="C400" s="113" t="s">
        <v>348</v>
      </c>
      <c r="D400" s="114">
        <v>15.8</v>
      </c>
      <c r="E400" s="114">
        <v>0</v>
      </c>
      <c r="F400" s="114">
        <v>0</v>
      </c>
    </row>
    <row r="401" spans="1:6" s="27" customFormat="1" ht="71.25" customHeight="1" x14ac:dyDescent="0.25">
      <c r="A401" s="119" t="s">
        <v>381</v>
      </c>
      <c r="B401" s="113" t="s">
        <v>382</v>
      </c>
      <c r="C401" s="113" t="s">
        <v>58</v>
      </c>
      <c r="D401" s="114">
        <f t="shared" ref="D401:F402" si="81">D402</f>
        <v>285.7</v>
      </c>
      <c r="E401" s="114">
        <f t="shared" si="81"/>
        <v>285.7</v>
      </c>
      <c r="F401" s="114">
        <f t="shared" si="81"/>
        <v>285.7</v>
      </c>
    </row>
    <row r="402" spans="1:6" s="27" customFormat="1" ht="29.25" customHeight="1" x14ac:dyDescent="0.25">
      <c r="A402" s="119" t="s">
        <v>345</v>
      </c>
      <c r="B402" s="113" t="s">
        <v>382</v>
      </c>
      <c r="C402" s="113" t="s">
        <v>346</v>
      </c>
      <c r="D402" s="114">
        <f t="shared" si="81"/>
        <v>285.7</v>
      </c>
      <c r="E402" s="114">
        <f t="shared" si="81"/>
        <v>285.7</v>
      </c>
      <c r="F402" s="114">
        <f t="shared" si="81"/>
        <v>285.7</v>
      </c>
    </row>
    <row r="403" spans="1:6" s="27" customFormat="1" ht="20.25" customHeight="1" x14ac:dyDescent="0.25">
      <c r="A403" s="119" t="s">
        <v>347</v>
      </c>
      <c r="B403" s="113" t="s">
        <v>382</v>
      </c>
      <c r="C403" s="113" t="s">
        <v>348</v>
      </c>
      <c r="D403" s="114">
        <v>285.7</v>
      </c>
      <c r="E403" s="114">
        <v>285.7</v>
      </c>
      <c r="F403" s="114">
        <v>285.7</v>
      </c>
    </row>
    <row r="404" spans="1:6" s="27" customFormat="1" ht="41.25" customHeight="1" x14ac:dyDescent="0.25">
      <c r="A404" s="119" t="s">
        <v>352</v>
      </c>
      <c r="B404" s="113" t="s">
        <v>383</v>
      </c>
      <c r="C404" s="113" t="s">
        <v>58</v>
      </c>
      <c r="D404" s="114">
        <f t="shared" ref="D404:F405" si="82">D405</f>
        <v>9066.7999999999993</v>
      </c>
      <c r="E404" s="114">
        <f t="shared" si="82"/>
        <v>7661.6</v>
      </c>
      <c r="F404" s="114">
        <f t="shared" si="82"/>
        <v>7697.8</v>
      </c>
    </row>
    <row r="405" spans="1:6" s="27" customFormat="1" ht="27.75" customHeight="1" x14ac:dyDescent="0.25">
      <c r="A405" s="119" t="s">
        <v>345</v>
      </c>
      <c r="B405" s="113" t="s">
        <v>383</v>
      </c>
      <c r="C405" s="113" t="s">
        <v>346</v>
      </c>
      <c r="D405" s="114">
        <f t="shared" si="82"/>
        <v>9066.7999999999993</v>
      </c>
      <c r="E405" s="114">
        <f t="shared" si="82"/>
        <v>7661.6</v>
      </c>
      <c r="F405" s="114">
        <f t="shared" si="82"/>
        <v>7697.8</v>
      </c>
    </row>
    <row r="406" spans="1:6" s="27" customFormat="1" ht="18.75" customHeight="1" x14ac:dyDescent="0.25">
      <c r="A406" s="119" t="s">
        <v>347</v>
      </c>
      <c r="B406" s="113" t="s">
        <v>383</v>
      </c>
      <c r="C406" s="113" t="s">
        <v>348</v>
      </c>
      <c r="D406" s="114">
        <v>9066.7999999999993</v>
      </c>
      <c r="E406" s="114">
        <v>7661.6</v>
      </c>
      <c r="F406" s="114">
        <v>7697.8</v>
      </c>
    </row>
    <row r="407" spans="1:6" s="27" customFormat="1" ht="30.75" customHeight="1" x14ac:dyDescent="0.25">
      <c r="A407" s="119" t="s">
        <v>384</v>
      </c>
      <c r="B407" s="113" t="s">
        <v>385</v>
      </c>
      <c r="C407" s="113" t="s">
        <v>58</v>
      </c>
      <c r="D407" s="114">
        <f t="shared" ref="D407:F408" si="83">D408</f>
        <v>14953.6</v>
      </c>
      <c r="E407" s="114">
        <f t="shared" si="83"/>
        <v>15434.9</v>
      </c>
      <c r="F407" s="114">
        <f t="shared" si="83"/>
        <v>16168.4</v>
      </c>
    </row>
    <row r="408" spans="1:6" s="27" customFormat="1" ht="31.5" customHeight="1" x14ac:dyDescent="0.25">
      <c r="A408" s="119" t="s">
        <v>345</v>
      </c>
      <c r="B408" s="113" t="s">
        <v>385</v>
      </c>
      <c r="C408" s="113" t="s">
        <v>346</v>
      </c>
      <c r="D408" s="114">
        <f t="shared" si="83"/>
        <v>14953.6</v>
      </c>
      <c r="E408" s="114">
        <f t="shared" si="83"/>
        <v>15434.9</v>
      </c>
      <c r="F408" s="114">
        <f t="shared" si="83"/>
        <v>16168.4</v>
      </c>
    </row>
    <row r="409" spans="1:6" s="27" customFormat="1" ht="15" x14ac:dyDescent="0.25">
      <c r="A409" s="119" t="s">
        <v>347</v>
      </c>
      <c r="B409" s="113" t="s">
        <v>385</v>
      </c>
      <c r="C409" s="113" t="s">
        <v>348</v>
      </c>
      <c r="D409" s="114">
        <v>14953.6</v>
      </c>
      <c r="E409" s="114">
        <v>15434.9</v>
      </c>
      <c r="F409" s="114">
        <v>16168.4</v>
      </c>
    </row>
    <row r="410" spans="1:6" s="27" customFormat="1" ht="39" x14ac:dyDescent="0.25">
      <c r="A410" s="119" t="s">
        <v>722</v>
      </c>
      <c r="B410" s="113" t="s">
        <v>166</v>
      </c>
      <c r="C410" s="113" t="s">
        <v>58</v>
      </c>
      <c r="D410" s="114">
        <f>D411+D419+D415</f>
        <v>2414.4</v>
      </c>
      <c r="E410" s="114">
        <f>E411+E419+E415</f>
        <v>1385.4</v>
      </c>
      <c r="F410" s="114">
        <f>F411+F419+F415</f>
        <v>1365.4</v>
      </c>
    </row>
    <row r="411" spans="1:6" s="27" customFormat="1" ht="39" hidden="1" x14ac:dyDescent="0.25">
      <c r="A411" s="119" t="s">
        <v>167</v>
      </c>
      <c r="B411" s="113" t="s">
        <v>168</v>
      </c>
      <c r="C411" s="113" t="s">
        <v>58</v>
      </c>
      <c r="D411" s="114">
        <f>D412</f>
        <v>0</v>
      </c>
      <c r="E411" s="114">
        <f t="shared" ref="E411:F413" si="84">E412</f>
        <v>0</v>
      </c>
      <c r="F411" s="114">
        <f t="shared" si="84"/>
        <v>0</v>
      </c>
    </row>
    <row r="412" spans="1:6" s="27" customFormat="1" ht="15" hidden="1" x14ac:dyDescent="0.25">
      <c r="A412" s="119" t="s">
        <v>136</v>
      </c>
      <c r="B412" s="113" t="s">
        <v>169</v>
      </c>
      <c r="C412" s="113" t="s">
        <v>58</v>
      </c>
      <c r="D412" s="114">
        <f>D413</f>
        <v>0</v>
      </c>
      <c r="E412" s="114">
        <f t="shared" si="84"/>
        <v>0</v>
      </c>
      <c r="F412" s="114">
        <f t="shared" si="84"/>
        <v>0</v>
      </c>
    </row>
    <row r="413" spans="1:6" s="27" customFormat="1" ht="29.25" hidden="1" customHeight="1" x14ac:dyDescent="0.25">
      <c r="A413" s="119" t="s">
        <v>77</v>
      </c>
      <c r="B413" s="113" t="s">
        <v>169</v>
      </c>
      <c r="C413" s="113" t="s">
        <v>78</v>
      </c>
      <c r="D413" s="114">
        <f>D414</f>
        <v>0</v>
      </c>
      <c r="E413" s="114">
        <f t="shared" si="84"/>
        <v>0</v>
      </c>
      <c r="F413" s="114">
        <f t="shared" si="84"/>
        <v>0</v>
      </c>
    </row>
    <row r="414" spans="1:6" s="27" customFormat="1" ht="26.25" hidden="1" x14ac:dyDescent="0.25">
      <c r="A414" s="119" t="s">
        <v>79</v>
      </c>
      <c r="B414" s="113" t="s">
        <v>169</v>
      </c>
      <c r="C414" s="113" t="s">
        <v>80</v>
      </c>
      <c r="D414" s="114"/>
      <c r="E414" s="114"/>
      <c r="F414" s="114"/>
    </row>
    <row r="415" spans="1:6" s="27" customFormat="1" ht="39" x14ac:dyDescent="0.25">
      <c r="A415" s="119" t="s">
        <v>167</v>
      </c>
      <c r="B415" s="113" t="s">
        <v>168</v>
      </c>
      <c r="C415" s="113" t="s">
        <v>58</v>
      </c>
      <c r="D415" s="114">
        <f>D416</f>
        <v>360</v>
      </c>
      <c r="E415" s="114">
        <f t="shared" ref="E415:F417" si="85">E416</f>
        <v>0</v>
      </c>
      <c r="F415" s="114">
        <f t="shared" si="85"/>
        <v>0</v>
      </c>
    </row>
    <row r="416" spans="1:6" s="27" customFormat="1" ht="15" x14ac:dyDescent="0.25">
      <c r="A416" s="119" t="s">
        <v>136</v>
      </c>
      <c r="B416" s="113" t="s">
        <v>169</v>
      </c>
      <c r="C416" s="113" t="s">
        <v>58</v>
      </c>
      <c r="D416" s="114">
        <f>D417</f>
        <v>360</v>
      </c>
      <c r="E416" s="114">
        <f t="shared" si="85"/>
        <v>0</v>
      </c>
      <c r="F416" s="114">
        <f t="shared" si="85"/>
        <v>0</v>
      </c>
    </row>
    <row r="417" spans="1:6" s="27" customFormat="1" ht="26.25" x14ac:dyDescent="0.25">
      <c r="A417" s="119" t="s">
        <v>77</v>
      </c>
      <c r="B417" s="113" t="s">
        <v>169</v>
      </c>
      <c r="C417" s="113" t="s">
        <v>78</v>
      </c>
      <c r="D417" s="114">
        <f>D418</f>
        <v>360</v>
      </c>
      <c r="E417" s="114">
        <f t="shared" si="85"/>
        <v>0</v>
      </c>
      <c r="F417" s="114">
        <f t="shared" si="85"/>
        <v>0</v>
      </c>
    </row>
    <row r="418" spans="1:6" s="27" customFormat="1" ht="26.25" x14ac:dyDescent="0.25">
      <c r="A418" s="119" t="s">
        <v>79</v>
      </c>
      <c r="B418" s="113" t="s">
        <v>169</v>
      </c>
      <c r="C418" s="113" t="s">
        <v>80</v>
      </c>
      <c r="D418" s="114">
        <v>360</v>
      </c>
      <c r="E418" s="114">
        <v>0</v>
      </c>
      <c r="F418" s="114">
        <v>0</v>
      </c>
    </row>
    <row r="419" spans="1:6" s="27" customFormat="1" ht="15" x14ac:dyDescent="0.25">
      <c r="A419" s="119" t="s">
        <v>175</v>
      </c>
      <c r="B419" s="113" t="s">
        <v>176</v>
      </c>
      <c r="C419" s="113" t="s">
        <v>58</v>
      </c>
      <c r="D419" s="114">
        <f>D420</f>
        <v>2054.4</v>
      </c>
      <c r="E419" s="114">
        <f t="shared" ref="E419:F421" si="86">E420</f>
        <v>1385.4</v>
      </c>
      <c r="F419" s="114">
        <f t="shared" si="86"/>
        <v>1365.4</v>
      </c>
    </row>
    <row r="420" spans="1:6" s="27" customFormat="1" ht="15" x14ac:dyDescent="0.25">
      <c r="A420" s="119" t="s">
        <v>136</v>
      </c>
      <c r="B420" s="113" t="s">
        <v>177</v>
      </c>
      <c r="C420" s="113" t="s">
        <v>58</v>
      </c>
      <c r="D420" s="114">
        <f>D421+D440</f>
        <v>2054.4</v>
      </c>
      <c r="E420" s="114">
        <f t="shared" si="86"/>
        <v>1385.4</v>
      </c>
      <c r="F420" s="114">
        <f t="shared" si="86"/>
        <v>1365.4</v>
      </c>
    </row>
    <row r="421" spans="1:6" s="27" customFormat="1" ht="29.25" customHeight="1" x14ac:dyDescent="0.25">
      <c r="A421" s="119" t="s">
        <v>77</v>
      </c>
      <c r="B421" s="113" t="s">
        <v>177</v>
      </c>
      <c r="C421" s="113" t="s">
        <v>78</v>
      </c>
      <c r="D421" s="114">
        <f>D422</f>
        <v>1835.7</v>
      </c>
      <c r="E421" s="114">
        <f t="shared" si="86"/>
        <v>1385.4</v>
      </c>
      <c r="F421" s="114">
        <f t="shared" si="86"/>
        <v>1365.4</v>
      </c>
    </row>
    <row r="422" spans="1:6" s="27" customFormat="1" ht="26.25" x14ac:dyDescent="0.25">
      <c r="A422" s="119" t="s">
        <v>79</v>
      </c>
      <c r="B422" s="113" t="s">
        <v>177</v>
      </c>
      <c r="C422" s="113" t="s">
        <v>80</v>
      </c>
      <c r="D422" s="114">
        <f>1098.9+50+290.8+396</f>
        <v>1835.7</v>
      </c>
      <c r="E422" s="114">
        <f>1098.9+119.9+166.6</f>
        <v>1385.4</v>
      </c>
      <c r="F422" s="114">
        <f>1098.9+99.9+166.6</f>
        <v>1365.4</v>
      </c>
    </row>
    <row r="423" spans="1:6" s="27" customFormat="1" ht="39" hidden="1" x14ac:dyDescent="0.25">
      <c r="A423" s="119" t="s">
        <v>333</v>
      </c>
      <c r="B423" s="113" t="s">
        <v>334</v>
      </c>
      <c r="C423" s="113" t="s">
        <v>58</v>
      </c>
      <c r="D423" s="114">
        <f>D424</f>
        <v>0</v>
      </c>
      <c r="E423" s="114">
        <f t="shared" ref="E423:F425" si="87">E424</f>
        <v>0</v>
      </c>
      <c r="F423" s="114">
        <f t="shared" si="87"/>
        <v>0</v>
      </c>
    </row>
    <row r="424" spans="1:6" s="27" customFormat="1" ht="15" hidden="1" x14ac:dyDescent="0.25">
      <c r="A424" s="119" t="s">
        <v>136</v>
      </c>
      <c r="B424" s="113" t="s">
        <v>335</v>
      </c>
      <c r="C424" s="113" t="s">
        <v>58</v>
      </c>
      <c r="D424" s="114">
        <f>D425</f>
        <v>0</v>
      </c>
      <c r="E424" s="114">
        <f t="shared" si="87"/>
        <v>0</v>
      </c>
      <c r="F424" s="114">
        <f t="shared" si="87"/>
        <v>0</v>
      </c>
    </row>
    <row r="425" spans="1:6" s="27" customFormat="1" ht="39" hidden="1" x14ac:dyDescent="0.25">
      <c r="A425" s="119" t="s">
        <v>181</v>
      </c>
      <c r="B425" s="113" t="s">
        <v>335</v>
      </c>
      <c r="C425" s="113" t="s">
        <v>182</v>
      </c>
      <c r="D425" s="114">
        <f>D426</f>
        <v>0</v>
      </c>
      <c r="E425" s="114">
        <f t="shared" si="87"/>
        <v>0</v>
      </c>
      <c r="F425" s="114">
        <f t="shared" si="87"/>
        <v>0</v>
      </c>
    </row>
    <row r="426" spans="1:6" s="27" customFormat="1" ht="15" hidden="1" x14ac:dyDescent="0.25">
      <c r="A426" s="119" t="s">
        <v>183</v>
      </c>
      <c r="B426" s="113" t="s">
        <v>335</v>
      </c>
      <c r="C426" s="113" t="s">
        <v>184</v>
      </c>
      <c r="D426" s="114"/>
      <c r="E426" s="114"/>
      <c r="F426" s="114"/>
    </row>
    <row r="427" spans="1:6" s="27" customFormat="1" ht="26.25" hidden="1" x14ac:dyDescent="0.25">
      <c r="A427" s="119" t="s">
        <v>185</v>
      </c>
      <c r="B427" s="113" t="s">
        <v>186</v>
      </c>
      <c r="C427" s="113" t="s">
        <v>58</v>
      </c>
      <c r="D427" s="114">
        <f>D428</f>
        <v>0</v>
      </c>
      <c r="E427" s="114">
        <f t="shared" ref="E427:F429" si="88">E428</f>
        <v>0</v>
      </c>
      <c r="F427" s="114">
        <f t="shared" si="88"/>
        <v>0</v>
      </c>
    </row>
    <row r="428" spans="1:6" s="27" customFormat="1" ht="15" hidden="1" x14ac:dyDescent="0.25">
      <c r="A428" s="119" t="s">
        <v>136</v>
      </c>
      <c r="B428" s="113" t="s">
        <v>187</v>
      </c>
      <c r="C428" s="113" t="s">
        <v>58</v>
      </c>
      <c r="D428" s="114">
        <f>D429</f>
        <v>0</v>
      </c>
      <c r="E428" s="114">
        <f t="shared" si="88"/>
        <v>0</v>
      </c>
      <c r="F428" s="114">
        <f t="shared" si="88"/>
        <v>0</v>
      </c>
    </row>
    <row r="429" spans="1:6" s="27" customFormat="1" ht="26.25" hidden="1" x14ac:dyDescent="0.25">
      <c r="A429" s="119" t="s">
        <v>77</v>
      </c>
      <c r="B429" s="113" t="s">
        <v>187</v>
      </c>
      <c r="C429" s="113" t="s">
        <v>78</v>
      </c>
      <c r="D429" s="114">
        <f>D430</f>
        <v>0</v>
      </c>
      <c r="E429" s="114">
        <f t="shared" si="88"/>
        <v>0</v>
      </c>
      <c r="F429" s="114">
        <f t="shared" si="88"/>
        <v>0</v>
      </c>
    </row>
    <row r="430" spans="1:6" s="27" customFormat="1" ht="26.25" hidden="1" x14ac:dyDescent="0.25">
      <c r="A430" s="119" t="s">
        <v>79</v>
      </c>
      <c r="B430" s="113" t="s">
        <v>187</v>
      </c>
      <c r="C430" s="113" t="s">
        <v>80</v>
      </c>
      <c r="D430" s="114"/>
      <c r="E430" s="114"/>
      <c r="F430" s="114"/>
    </row>
    <row r="431" spans="1:6" s="27" customFormat="1" ht="39" hidden="1" x14ac:dyDescent="0.25">
      <c r="A431" s="119" t="s">
        <v>266</v>
      </c>
      <c r="B431" s="113" t="s">
        <v>267</v>
      </c>
      <c r="C431" s="113" t="s">
        <v>58</v>
      </c>
      <c r="D431" s="114">
        <f>D432</f>
        <v>0</v>
      </c>
      <c r="E431" s="114">
        <f t="shared" ref="E431:F434" si="89">E432</f>
        <v>0</v>
      </c>
      <c r="F431" s="114">
        <f t="shared" si="89"/>
        <v>0</v>
      </c>
    </row>
    <row r="432" spans="1:6" s="27" customFormat="1" ht="51.75" hidden="1" x14ac:dyDescent="0.25">
      <c r="A432" s="119" t="s">
        <v>268</v>
      </c>
      <c r="B432" s="113" t="s">
        <v>269</v>
      </c>
      <c r="C432" s="113" t="s">
        <v>58</v>
      </c>
      <c r="D432" s="114">
        <f>D433</f>
        <v>0</v>
      </c>
      <c r="E432" s="114">
        <f t="shared" si="89"/>
        <v>0</v>
      </c>
      <c r="F432" s="114">
        <f t="shared" si="89"/>
        <v>0</v>
      </c>
    </row>
    <row r="433" spans="1:6" s="27" customFormat="1" ht="39" hidden="1" x14ac:dyDescent="0.25">
      <c r="A433" s="119" t="s">
        <v>270</v>
      </c>
      <c r="B433" s="113" t="s">
        <v>271</v>
      </c>
      <c r="C433" s="113" t="s">
        <v>58</v>
      </c>
      <c r="D433" s="114">
        <f>D434</f>
        <v>0</v>
      </c>
      <c r="E433" s="114">
        <f t="shared" si="89"/>
        <v>0</v>
      </c>
      <c r="F433" s="114">
        <f t="shared" si="89"/>
        <v>0</v>
      </c>
    </row>
    <row r="434" spans="1:6" s="27" customFormat="1" ht="39" hidden="1" x14ac:dyDescent="0.25">
      <c r="A434" s="119" t="s">
        <v>272</v>
      </c>
      <c r="B434" s="113" t="s">
        <v>271</v>
      </c>
      <c r="C434" s="113" t="s">
        <v>82</v>
      </c>
      <c r="D434" s="114">
        <f>D435</f>
        <v>0</v>
      </c>
      <c r="E434" s="114">
        <f t="shared" si="89"/>
        <v>0</v>
      </c>
      <c r="F434" s="114">
        <f t="shared" si="89"/>
        <v>0</v>
      </c>
    </row>
    <row r="435" spans="1:6" s="27" customFormat="1" ht="15" hidden="1" x14ac:dyDescent="0.25">
      <c r="A435" s="119" t="s">
        <v>81</v>
      </c>
      <c r="B435" s="113" t="s">
        <v>271</v>
      </c>
      <c r="C435" s="113" t="s">
        <v>273</v>
      </c>
      <c r="D435" s="114"/>
      <c r="E435" s="114"/>
      <c r="F435" s="114"/>
    </row>
    <row r="436" spans="1:6" s="27" customFormat="1" ht="39" hidden="1" x14ac:dyDescent="0.25">
      <c r="A436" s="119" t="s">
        <v>274</v>
      </c>
      <c r="B436" s="113" t="s">
        <v>275</v>
      </c>
      <c r="C436" s="113" t="s">
        <v>58</v>
      </c>
      <c r="D436" s="114">
        <f>D437</f>
        <v>0</v>
      </c>
      <c r="E436" s="114">
        <f>E437</f>
        <v>0</v>
      </c>
      <c r="F436" s="114">
        <f>F437</f>
        <v>0</v>
      </c>
    </row>
    <row r="437" spans="1:6" s="27" customFormat="1" ht="39" hidden="1" x14ac:dyDescent="0.25">
      <c r="A437" s="119" t="s">
        <v>272</v>
      </c>
      <c r="B437" s="113" t="s">
        <v>275</v>
      </c>
      <c r="C437" s="113" t="s">
        <v>273</v>
      </c>
      <c r="D437" s="114"/>
      <c r="E437" s="114"/>
      <c r="F437" s="114"/>
    </row>
    <row r="438" spans="1:6" s="27" customFormat="1" ht="39" hidden="1" x14ac:dyDescent="0.25">
      <c r="A438" s="119" t="s">
        <v>276</v>
      </c>
      <c r="B438" s="113" t="s">
        <v>277</v>
      </c>
      <c r="C438" s="113" t="s">
        <v>58</v>
      </c>
      <c r="D438" s="114">
        <f>D439</f>
        <v>0</v>
      </c>
      <c r="E438" s="114">
        <f>E439</f>
        <v>0</v>
      </c>
      <c r="F438" s="114">
        <f>F439</f>
        <v>0</v>
      </c>
    </row>
    <row r="439" spans="1:6" s="27" customFormat="1" ht="39" hidden="1" x14ac:dyDescent="0.25">
      <c r="A439" s="119" t="s">
        <v>272</v>
      </c>
      <c r="B439" s="113" t="s">
        <v>277</v>
      </c>
      <c r="C439" s="113" t="s">
        <v>273</v>
      </c>
      <c r="D439" s="114"/>
      <c r="E439" s="114"/>
      <c r="F439" s="114"/>
    </row>
    <row r="440" spans="1:6" s="27" customFormat="1" ht="15" x14ac:dyDescent="0.25">
      <c r="A440" s="119" t="s">
        <v>81</v>
      </c>
      <c r="B440" s="113" t="s">
        <v>177</v>
      </c>
      <c r="C440" s="113" t="s">
        <v>82</v>
      </c>
      <c r="D440" s="114">
        <f>D441</f>
        <v>218.7</v>
      </c>
      <c r="E440" s="114">
        <f t="shared" ref="E440:F440" si="90">E441</f>
        <v>0</v>
      </c>
      <c r="F440" s="114">
        <f t="shared" si="90"/>
        <v>0</v>
      </c>
    </row>
    <row r="441" spans="1:6" s="27" customFormat="1" ht="42.75" customHeight="1" x14ac:dyDescent="0.25">
      <c r="A441" s="129" t="s">
        <v>671</v>
      </c>
      <c r="B441" s="113" t="s">
        <v>177</v>
      </c>
      <c r="C441" s="113" t="s">
        <v>273</v>
      </c>
      <c r="D441" s="114">
        <v>218.7</v>
      </c>
      <c r="E441" s="114">
        <v>0</v>
      </c>
      <c r="F441" s="114">
        <v>0</v>
      </c>
    </row>
    <row r="442" spans="1:6" s="27" customFormat="1" ht="52.5" customHeight="1" x14ac:dyDescent="0.25">
      <c r="A442" s="119" t="s">
        <v>720</v>
      </c>
      <c r="B442" s="113" t="s">
        <v>179</v>
      </c>
      <c r="C442" s="113" t="s">
        <v>58</v>
      </c>
      <c r="D442" s="114">
        <f>D443</f>
        <v>116.1</v>
      </c>
      <c r="E442" s="114">
        <f>E443</f>
        <v>116.1</v>
      </c>
      <c r="F442" s="114">
        <f>F443</f>
        <v>116.1</v>
      </c>
    </row>
    <row r="443" spans="1:6" s="27" customFormat="1" ht="15" x14ac:dyDescent="0.25">
      <c r="A443" s="119" t="s">
        <v>136</v>
      </c>
      <c r="B443" s="113" t="s">
        <v>312</v>
      </c>
      <c r="C443" s="113" t="s">
        <v>58</v>
      </c>
      <c r="D443" s="114">
        <f>D444+D446</f>
        <v>116.1</v>
      </c>
      <c r="E443" s="114">
        <f>E444+E446</f>
        <v>116.1</v>
      </c>
      <c r="F443" s="114">
        <f>F444+F446</f>
        <v>116.1</v>
      </c>
    </row>
    <row r="444" spans="1:6" s="27" customFormat="1" ht="26.25" x14ac:dyDescent="0.25">
      <c r="A444" s="119" t="s">
        <v>77</v>
      </c>
      <c r="B444" s="113" t="s">
        <v>312</v>
      </c>
      <c r="C444" s="113" t="s">
        <v>78</v>
      </c>
      <c r="D444" s="114">
        <f>D445</f>
        <v>116.1</v>
      </c>
      <c r="E444" s="114">
        <f>E445</f>
        <v>116.1</v>
      </c>
      <c r="F444" s="114">
        <f>F445</f>
        <v>116.1</v>
      </c>
    </row>
    <row r="445" spans="1:6" s="27" customFormat="1" ht="26.25" x14ac:dyDescent="0.25">
      <c r="A445" s="119" t="s">
        <v>79</v>
      </c>
      <c r="B445" s="113" t="s">
        <v>312</v>
      </c>
      <c r="C445" s="113" t="s">
        <v>80</v>
      </c>
      <c r="D445" s="114">
        <v>116.1</v>
      </c>
      <c r="E445" s="114">
        <v>116.1</v>
      </c>
      <c r="F445" s="114">
        <v>116.1</v>
      </c>
    </row>
    <row r="446" spans="1:6" s="27" customFormat="1" ht="27.75" hidden="1" customHeight="1" x14ac:dyDescent="0.25">
      <c r="A446" s="119" t="s">
        <v>181</v>
      </c>
      <c r="B446" s="113" t="s">
        <v>312</v>
      </c>
      <c r="C446" s="113" t="s">
        <v>182</v>
      </c>
      <c r="D446" s="114">
        <f>D447</f>
        <v>0</v>
      </c>
      <c r="E446" s="114">
        <f>E447</f>
        <v>0</v>
      </c>
      <c r="F446" s="114">
        <f>F447</f>
        <v>0</v>
      </c>
    </row>
    <row r="447" spans="1:6" s="27" customFormat="1" ht="19.5" hidden="1" customHeight="1" x14ac:dyDescent="0.25">
      <c r="A447" s="119" t="s">
        <v>183</v>
      </c>
      <c r="B447" s="113" t="s">
        <v>312</v>
      </c>
      <c r="C447" s="113" t="s">
        <v>184</v>
      </c>
      <c r="D447" s="114">
        <v>0</v>
      </c>
      <c r="E447" s="114">
        <v>0</v>
      </c>
      <c r="F447" s="114">
        <v>0</v>
      </c>
    </row>
    <row r="448" spans="1:6" s="27" customFormat="1" ht="27.75" customHeight="1" x14ac:dyDescent="0.25">
      <c r="A448" s="119" t="s">
        <v>293</v>
      </c>
      <c r="B448" s="113" t="s">
        <v>294</v>
      </c>
      <c r="C448" s="113" t="s">
        <v>58</v>
      </c>
      <c r="D448" s="114">
        <f>D449+D455+D458</f>
        <v>386.8</v>
      </c>
      <c r="E448" s="114">
        <f>E449+E455+E458</f>
        <v>344.9</v>
      </c>
      <c r="F448" s="114">
        <f>F449+F455+F458</f>
        <v>317.10000000000002</v>
      </c>
    </row>
    <row r="449" spans="1:6" s="27" customFormat="1" ht="18.75" hidden="1" customHeight="1" x14ac:dyDescent="0.25">
      <c r="A449" s="119" t="s">
        <v>427</v>
      </c>
      <c r="B449" s="113" t="s">
        <v>428</v>
      </c>
      <c r="C449" s="113" t="s">
        <v>58</v>
      </c>
      <c r="D449" s="114">
        <f t="shared" ref="D449:F450" si="91">D450</f>
        <v>0</v>
      </c>
      <c r="E449" s="114">
        <f t="shared" si="91"/>
        <v>0</v>
      </c>
      <c r="F449" s="114">
        <f t="shared" si="91"/>
        <v>0</v>
      </c>
    </row>
    <row r="450" spans="1:6" s="27" customFormat="1" ht="18" hidden="1" customHeight="1" x14ac:dyDescent="0.25">
      <c r="A450" s="119" t="s">
        <v>429</v>
      </c>
      <c r="B450" s="113" t="s">
        <v>428</v>
      </c>
      <c r="C450" s="113" t="s">
        <v>430</v>
      </c>
      <c r="D450" s="114">
        <f t="shared" si="91"/>
        <v>0</v>
      </c>
      <c r="E450" s="114">
        <f t="shared" si="91"/>
        <v>0</v>
      </c>
      <c r="F450" s="114">
        <f t="shared" si="91"/>
        <v>0</v>
      </c>
    </row>
    <row r="451" spans="1:6" s="27" customFormat="1" ht="21" hidden="1" customHeight="1" x14ac:dyDescent="0.25">
      <c r="A451" s="119" t="s">
        <v>431</v>
      </c>
      <c r="B451" s="113" t="s">
        <v>428</v>
      </c>
      <c r="C451" s="113" t="s">
        <v>432</v>
      </c>
      <c r="D451" s="114">
        <v>0</v>
      </c>
      <c r="E451" s="114">
        <v>0</v>
      </c>
      <c r="F451" s="114">
        <v>0</v>
      </c>
    </row>
    <row r="452" spans="1:6" s="27" customFormat="1" ht="15.75" hidden="1" customHeight="1" x14ac:dyDescent="0.25">
      <c r="A452" s="119" t="s">
        <v>295</v>
      </c>
      <c r="B452" s="113" t="s">
        <v>296</v>
      </c>
      <c r="C452" s="113" t="s">
        <v>58</v>
      </c>
      <c r="D452" s="114">
        <f t="shared" ref="D452:F453" si="92">D453</f>
        <v>0</v>
      </c>
      <c r="E452" s="114">
        <f t="shared" si="92"/>
        <v>0</v>
      </c>
      <c r="F452" s="114">
        <f t="shared" si="92"/>
        <v>0</v>
      </c>
    </row>
    <row r="453" spans="1:6" s="27" customFormat="1" ht="15" hidden="1" x14ac:dyDescent="0.25">
      <c r="A453" s="119" t="s">
        <v>81</v>
      </c>
      <c r="B453" s="113" t="s">
        <v>296</v>
      </c>
      <c r="C453" s="113" t="s">
        <v>82</v>
      </c>
      <c r="D453" s="114">
        <f t="shared" si="92"/>
        <v>0</v>
      </c>
      <c r="E453" s="114">
        <f t="shared" si="92"/>
        <v>0</v>
      </c>
      <c r="F453" s="114">
        <f t="shared" si="92"/>
        <v>0</v>
      </c>
    </row>
    <row r="454" spans="1:6" s="27" customFormat="1" ht="30" hidden="1" customHeight="1" x14ac:dyDescent="0.25">
      <c r="A454" s="119" t="s">
        <v>272</v>
      </c>
      <c r="B454" s="113" t="s">
        <v>296</v>
      </c>
      <c r="C454" s="113" t="s">
        <v>273</v>
      </c>
      <c r="D454" s="114"/>
      <c r="E454" s="114"/>
      <c r="F454" s="114"/>
    </row>
    <row r="455" spans="1:6" s="27" customFormat="1" ht="56.25" customHeight="1" x14ac:dyDescent="0.25">
      <c r="A455" s="119" t="s">
        <v>437</v>
      </c>
      <c r="B455" s="113" t="s">
        <v>438</v>
      </c>
      <c r="C455" s="113" t="s">
        <v>58</v>
      </c>
      <c r="D455" s="114">
        <f t="shared" ref="D455:F456" si="93">D456</f>
        <v>386.8</v>
      </c>
      <c r="E455" s="114">
        <f t="shared" si="93"/>
        <v>344.9</v>
      </c>
      <c r="F455" s="114">
        <f t="shared" si="93"/>
        <v>317.10000000000002</v>
      </c>
    </row>
    <row r="456" spans="1:6" s="27" customFormat="1" ht="15.75" customHeight="1" x14ac:dyDescent="0.25">
      <c r="A456" s="119" t="s">
        <v>439</v>
      </c>
      <c r="B456" s="113" t="s">
        <v>438</v>
      </c>
      <c r="C456" s="113" t="s">
        <v>430</v>
      </c>
      <c r="D456" s="114">
        <f t="shared" si="93"/>
        <v>386.8</v>
      </c>
      <c r="E456" s="114">
        <f t="shared" si="93"/>
        <v>344.9</v>
      </c>
      <c r="F456" s="114">
        <f t="shared" si="93"/>
        <v>317.10000000000002</v>
      </c>
    </row>
    <row r="457" spans="1:6" s="27" customFormat="1" ht="18.75" customHeight="1" x14ac:dyDescent="0.25">
      <c r="A457" s="119" t="s">
        <v>431</v>
      </c>
      <c r="B457" s="113" t="s">
        <v>438</v>
      </c>
      <c r="C457" s="113" t="s">
        <v>432</v>
      </c>
      <c r="D457" s="114">
        <v>386.8</v>
      </c>
      <c r="E457" s="114">
        <v>344.9</v>
      </c>
      <c r="F457" s="114">
        <v>317.10000000000002</v>
      </c>
    </row>
    <row r="458" spans="1:6" s="27" customFormat="1" ht="25.5" hidden="1" customHeight="1" x14ac:dyDescent="0.25">
      <c r="A458" s="119" t="s">
        <v>295</v>
      </c>
      <c r="B458" s="113" t="s">
        <v>296</v>
      </c>
      <c r="C458" s="113" t="s">
        <v>58</v>
      </c>
      <c r="D458" s="114">
        <f t="shared" ref="D458:F459" si="94">D459</f>
        <v>0</v>
      </c>
      <c r="E458" s="114">
        <f t="shared" si="94"/>
        <v>0</v>
      </c>
      <c r="F458" s="114">
        <f t="shared" si="94"/>
        <v>0</v>
      </c>
    </row>
    <row r="459" spans="1:6" s="27" customFormat="1" ht="41.25" hidden="1" customHeight="1" x14ac:dyDescent="0.25">
      <c r="A459" s="119" t="s">
        <v>272</v>
      </c>
      <c r="B459" s="113" t="s">
        <v>296</v>
      </c>
      <c r="C459" s="113" t="s">
        <v>82</v>
      </c>
      <c r="D459" s="114">
        <f t="shared" si="94"/>
        <v>0</v>
      </c>
      <c r="E459" s="114">
        <f t="shared" si="94"/>
        <v>0</v>
      </c>
      <c r="F459" s="114">
        <f t="shared" si="94"/>
        <v>0</v>
      </c>
    </row>
    <row r="460" spans="1:6" s="27" customFormat="1" ht="18.75" hidden="1" customHeight="1" x14ac:dyDescent="0.25">
      <c r="A460" s="119" t="s">
        <v>81</v>
      </c>
      <c r="B460" s="113" t="s">
        <v>296</v>
      </c>
      <c r="C460" s="113" t="s">
        <v>273</v>
      </c>
      <c r="D460" s="114"/>
      <c r="E460" s="114"/>
      <c r="F460" s="114"/>
    </row>
    <row r="461" spans="1:6" s="27" customFormat="1" ht="30" customHeight="1" x14ac:dyDescent="0.25">
      <c r="A461" s="119" t="s">
        <v>61</v>
      </c>
      <c r="B461" s="113" t="s">
        <v>62</v>
      </c>
      <c r="C461" s="113" t="s">
        <v>58</v>
      </c>
      <c r="D461" s="114">
        <f>D462</f>
        <v>15051.7</v>
      </c>
      <c r="E461" s="114">
        <f>E462</f>
        <v>15671.400000000001</v>
      </c>
      <c r="F461" s="114">
        <f>F462</f>
        <v>16173.9</v>
      </c>
    </row>
    <row r="462" spans="1:6" s="27" customFormat="1" ht="31.5" customHeight="1" x14ac:dyDescent="0.25">
      <c r="A462" s="119" t="s">
        <v>63</v>
      </c>
      <c r="B462" s="113" t="s">
        <v>64</v>
      </c>
      <c r="C462" s="113" t="s">
        <v>58</v>
      </c>
      <c r="D462" s="114">
        <f>D463+D469+D476+D479+D490+D495+D500+D507+D512+D517+D525+D534+D539+D542+D522+D484</f>
        <v>15051.7</v>
      </c>
      <c r="E462" s="114">
        <f>E463+E469+E476+E479+E490+E495+E500+E507+E512+E517+E525+E534+E539+E542+E522+E484</f>
        <v>15671.400000000001</v>
      </c>
      <c r="F462" s="114">
        <f>F463+F469+F476+F479+F490+F495+F500+F507+F512+F517+F525+F534+F539+F542+F522+F484</f>
        <v>16173.9</v>
      </c>
    </row>
    <row r="463" spans="1:6" s="27" customFormat="1" ht="34.5" customHeight="1" x14ac:dyDescent="0.25">
      <c r="A463" s="119" t="s">
        <v>65</v>
      </c>
      <c r="B463" s="113" t="s">
        <v>66</v>
      </c>
      <c r="C463" s="113" t="s">
        <v>58</v>
      </c>
      <c r="D463" s="114">
        <f t="shared" ref="D463:F464" si="95">D464</f>
        <v>1567.6</v>
      </c>
      <c r="E463" s="114">
        <f t="shared" si="95"/>
        <v>1629</v>
      </c>
      <c r="F463" s="114">
        <f t="shared" si="95"/>
        <v>1683</v>
      </c>
    </row>
    <row r="464" spans="1:6" s="27" customFormat="1" ht="64.5" customHeight="1" x14ac:dyDescent="0.25">
      <c r="A464" s="119" t="s">
        <v>67</v>
      </c>
      <c r="B464" s="113" t="s">
        <v>66</v>
      </c>
      <c r="C464" s="113" t="s">
        <v>68</v>
      </c>
      <c r="D464" s="114">
        <f t="shared" si="95"/>
        <v>1567.6</v>
      </c>
      <c r="E464" s="114">
        <f t="shared" si="95"/>
        <v>1629</v>
      </c>
      <c r="F464" s="114">
        <f t="shared" si="95"/>
        <v>1683</v>
      </c>
    </row>
    <row r="465" spans="1:6" s="27" customFormat="1" ht="27.75" customHeight="1" x14ac:dyDescent="0.25">
      <c r="A465" s="119" t="s">
        <v>69</v>
      </c>
      <c r="B465" s="113" t="s">
        <v>66</v>
      </c>
      <c r="C465" s="113" t="s">
        <v>70</v>
      </c>
      <c r="D465" s="114">
        <v>1567.6</v>
      </c>
      <c r="E465" s="114">
        <v>1629</v>
      </c>
      <c r="F465" s="114">
        <v>1683</v>
      </c>
    </row>
    <row r="466" spans="1:6" s="27" customFormat="1" ht="17.25" hidden="1" customHeight="1" x14ac:dyDescent="0.25">
      <c r="A466" s="119" t="s">
        <v>73</v>
      </c>
      <c r="B466" s="113" t="s">
        <v>74</v>
      </c>
      <c r="C466" s="113" t="s">
        <v>58</v>
      </c>
      <c r="D466" s="114">
        <f t="shared" ref="D466:F467" si="96">D467</f>
        <v>0</v>
      </c>
      <c r="E466" s="114">
        <f t="shared" si="96"/>
        <v>0</v>
      </c>
      <c r="F466" s="114">
        <f t="shared" si="96"/>
        <v>0</v>
      </c>
    </row>
    <row r="467" spans="1:6" s="27" customFormat="1" ht="39.75" hidden="1" customHeight="1" x14ac:dyDescent="0.25">
      <c r="A467" s="119" t="s">
        <v>67</v>
      </c>
      <c r="B467" s="113" t="s">
        <v>74</v>
      </c>
      <c r="C467" s="113" t="s">
        <v>68</v>
      </c>
      <c r="D467" s="114">
        <f t="shared" si="96"/>
        <v>0</v>
      </c>
      <c r="E467" s="114">
        <f t="shared" si="96"/>
        <v>0</v>
      </c>
      <c r="F467" s="114">
        <f t="shared" si="96"/>
        <v>0</v>
      </c>
    </row>
    <row r="468" spans="1:6" s="27" customFormat="1" ht="16.5" hidden="1" customHeight="1" x14ac:dyDescent="0.25">
      <c r="A468" s="119" t="s">
        <v>69</v>
      </c>
      <c r="B468" s="113" t="s">
        <v>74</v>
      </c>
      <c r="C468" s="113" t="s">
        <v>70</v>
      </c>
      <c r="D468" s="114"/>
      <c r="E468" s="114"/>
      <c r="F468" s="114"/>
    </row>
    <row r="469" spans="1:6" s="27" customFormat="1" ht="21.75" customHeight="1" x14ac:dyDescent="0.25">
      <c r="A469" s="119" t="s">
        <v>75</v>
      </c>
      <c r="B469" s="113" t="s">
        <v>76</v>
      </c>
      <c r="C469" s="113" t="s">
        <v>58</v>
      </c>
      <c r="D469" s="114">
        <f>D470+D472+D474</f>
        <v>10813.000000000002</v>
      </c>
      <c r="E469" s="114">
        <f>E470+E472+E474</f>
        <v>11288.800000000001</v>
      </c>
      <c r="F469" s="114">
        <f>F470+F472+F474</f>
        <v>11655.5</v>
      </c>
    </row>
    <row r="470" spans="1:6" s="27" customFormat="1" ht="65.25" customHeight="1" x14ac:dyDescent="0.25">
      <c r="A470" s="119" t="s">
        <v>67</v>
      </c>
      <c r="B470" s="113" t="s">
        <v>76</v>
      </c>
      <c r="C470" s="113" t="s">
        <v>68</v>
      </c>
      <c r="D470" s="114">
        <f>D471</f>
        <v>10746.800000000001</v>
      </c>
      <c r="E470" s="114">
        <f>E471</f>
        <v>11222.6</v>
      </c>
      <c r="F470" s="114">
        <f>F471</f>
        <v>11589.3</v>
      </c>
    </row>
    <row r="471" spans="1:6" s="27" customFormat="1" ht="27" customHeight="1" x14ac:dyDescent="0.25">
      <c r="A471" s="119" t="s">
        <v>69</v>
      </c>
      <c r="B471" s="113" t="s">
        <v>76</v>
      </c>
      <c r="C471" s="113" t="s">
        <v>70</v>
      </c>
      <c r="D471" s="114">
        <f>2491.1+8255.7</f>
        <v>10746.800000000001</v>
      </c>
      <c r="E471" s="114">
        <f>2622+8600.6</f>
        <v>11222.6</v>
      </c>
      <c r="F471" s="114">
        <f>2721.2+8868.1</f>
        <v>11589.3</v>
      </c>
    </row>
    <row r="472" spans="1:6" s="27" customFormat="1" ht="30" customHeight="1" x14ac:dyDescent="0.25">
      <c r="A472" s="119" t="s">
        <v>77</v>
      </c>
      <c r="B472" s="113" t="s">
        <v>76</v>
      </c>
      <c r="C472" s="113" t="s">
        <v>78</v>
      </c>
      <c r="D472" s="114">
        <f>D473</f>
        <v>35</v>
      </c>
      <c r="E472" s="114">
        <f>E473</f>
        <v>35</v>
      </c>
      <c r="F472" s="114">
        <f>F473</f>
        <v>35</v>
      </c>
    </row>
    <row r="473" spans="1:6" s="27" customFormat="1" ht="30" customHeight="1" x14ac:dyDescent="0.25">
      <c r="A473" s="119" t="s">
        <v>79</v>
      </c>
      <c r="B473" s="113" t="s">
        <v>76</v>
      </c>
      <c r="C473" s="113" t="s">
        <v>80</v>
      </c>
      <c r="D473" s="114">
        <v>35</v>
      </c>
      <c r="E473" s="114">
        <v>35</v>
      </c>
      <c r="F473" s="114">
        <v>35</v>
      </c>
    </row>
    <row r="474" spans="1:6" s="27" customFormat="1" ht="17.25" customHeight="1" x14ac:dyDescent="0.25">
      <c r="A474" s="119" t="s">
        <v>81</v>
      </c>
      <c r="B474" s="113" t="s">
        <v>76</v>
      </c>
      <c r="C474" s="113" t="s">
        <v>82</v>
      </c>
      <c r="D474" s="114">
        <f>D475</f>
        <v>31.2</v>
      </c>
      <c r="E474" s="114">
        <f>E475</f>
        <v>31.2</v>
      </c>
      <c r="F474" s="114">
        <f>F475</f>
        <v>31.2</v>
      </c>
    </row>
    <row r="475" spans="1:6" s="27" customFormat="1" ht="21" customHeight="1" x14ac:dyDescent="0.25">
      <c r="A475" s="126" t="s">
        <v>83</v>
      </c>
      <c r="B475" s="113" t="s">
        <v>76</v>
      </c>
      <c r="C475" s="113" t="s">
        <v>84</v>
      </c>
      <c r="D475" s="114">
        <f>2+29.2</f>
        <v>31.2</v>
      </c>
      <c r="E475" s="114">
        <f>2+29.2</f>
        <v>31.2</v>
      </c>
      <c r="F475" s="114">
        <f>2+29.2</f>
        <v>31.2</v>
      </c>
    </row>
    <row r="476" spans="1:6" s="27" customFormat="1" ht="32.25" customHeight="1" x14ac:dyDescent="0.25">
      <c r="A476" s="119" t="s">
        <v>112</v>
      </c>
      <c r="B476" s="113" t="s">
        <v>113</v>
      </c>
      <c r="C476" s="113" t="s">
        <v>58</v>
      </c>
      <c r="D476" s="114">
        <f t="shared" ref="D476:F477" si="97">D477</f>
        <v>599.1</v>
      </c>
      <c r="E476" s="114">
        <f t="shared" si="97"/>
        <v>622</v>
      </c>
      <c r="F476" s="114">
        <f t="shared" si="97"/>
        <v>643.5</v>
      </c>
    </row>
    <row r="477" spans="1:6" s="27" customFormat="1" ht="73.5" customHeight="1" x14ac:dyDescent="0.25">
      <c r="A477" s="119" t="s">
        <v>67</v>
      </c>
      <c r="B477" s="113" t="s">
        <v>113</v>
      </c>
      <c r="C477" s="113" t="s">
        <v>68</v>
      </c>
      <c r="D477" s="114">
        <f t="shared" si="97"/>
        <v>599.1</v>
      </c>
      <c r="E477" s="114">
        <f t="shared" si="97"/>
        <v>622</v>
      </c>
      <c r="F477" s="114">
        <f t="shared" si="97"/>
        <v>643.5</v>
      </c>
    </row>
    <row r="478" spans="1:6" s="27" customFormat="1" ht="30.75" customHeight="1" x14ac:dyDescent="0.25">
      <c r="A478" s="119" t="s">
        <v>69</v>
      </c>
      <c r="B478" s="113" t="s">
        <v>113</v>
      </c>
      <c r="C478" s="113" t="s">
        <v>70</v>
      </c>
      <c r="D478" s="114">
        <v>599.1</v>
      </c>
      <c r="E478" s="114">
        <v>622</v>
      </c>
      <c r="F478" s="114">
        <v>643.5</v>
      </c>
    </row>
    <row r="479" spans="1:6" s="27" customFormat="1" ht="28.5" customHeight="1" x14ac:dyDescent="0.25">
      <c r="A479" s="119" t="s">
        <v>199</v>
      </c>
      <c r="B479" s="113" t="s">
        <v>200</v>
      </c>
      <c r="C479" s="113" t="s">
        <v>58</v>
      </c>
      <c r="D479" s="114">
        <f>D480+D482</f>
        <v>82.6</v>
      </c>
      <c r="E479" s="114">
        <f t="shared" ref="E479:F479" si="98">E480+E482</f>
        <v>82.600000000000009</v>
      </c>
      <c r="F479" s="114">
        <f t="shared" si="98"/>
        <v>82.600000000000009</v>
      </c>
    </row>
    <row r="480" spans="1:6" s="27" customFormat="1" ht="69.75" customHeight="1" x14ac:dyDescent="0.25">
      <c r="A480" s="119" t="s">
        <v>67</v>
      </c>
      <c r="B480" s="113" t="s">
        <v>200</v>
      </c>
      <c r="C480" s="113" t="s">
        <v>68</v>
      </c>
      <c r="D480" s="114">
        <f t="shared" ref="D480:F480" si="99">D481</f>
        <v>76.3</v>
      </c>
      <c r="E480" s="114">
        <f t="shared" si="99"/>
        <v>79.2</v>
      </c>
      <c r="F480" s="114">
        <f t="shared" si="99"/>
        <v>81.900000000000006</v>
      </c>
    </row>
    <row r="481" spans="1:6" s="27" customFormat="1" ht="30.75" customHeight="1" x14ac:dyDescent="0.25">
      <c r="A481" s="119" t="s">
        <v>69</v>
      </c>
      <c r="B481" s="113" t="s">
        <v>200</v>
      </c>
      <c r="C481" s="113" t="s">
        <v>70</v>
      </c>
      <c r="D481" s="114">
        <v>76.3</v>
      </c>
      <c r="E481" s="114">
        <v>79.2</v>
      </c>
      <c r="F481" s="114">
        <v>81.900000000000006</v>
      </c>
    </row>
    <row r="482" spans="1:6" s="27" customFormat="1" ht="30.75" customHeight="1" x14ac:dyDescent="0.25">
      <c r="A482" s="119" t="s">
        <v>77</v>
      </c>
      <c r="B482" s="113" t="s">
        <v>200</v>
      </c>
      <c r="C482" s="113" t="s">
        <v>78</v>
      </c>
      <c r="D482" s="114">
        <f>D483</f>
        <v>6.3</v>
      </c>
      <c r="E482" s="114">
        <f t="shared" ref="E482:F482" si="100">E483</f>
        <v>3.4</v>
      </c>
      <c r="F482" s="114">
        <f t="shared" si="100"/>
        <v>0.7</v>
      </c>
    </row>
    <row r="483" spans="1:6" s="27" customFormat="1" ht="30.75" customHeight="1" x14ac:dyDescent="0.25">
      <c r="A483" s="119" t="s">
        <v>79</v>
      </c>
      <c r="B483" s="113" t="s">
        <v>200</v>
      </c>
      <c r="C483" s="113" t="s">
        <v>80</v>
      </c>
      <c r="D483" s="114">
        <v>6.3</v>
      </c>
      <c r="E483" s="114">
        <v>3.4</v>
      </c>
      <c r="F483" s="114">
        <v>0.7</v>
      </c>
    </row>
    <row r="484" spans="1:6" s="27" customFormat="1" ht="42.75" hidden="1" customHeight="1" x14ac:dyDescent="0.25">
      <c r="A484" s="119" t="s">
        <v>104</v>
      </c>
      <c r="B484" s="113" t="s">
        <v>109</v>
      </c>
      <c r="C484" s="113" t="s">
        <v>58</v>
      </c>
      <c r="D484" s="114">
        <f t="shared" ref="D484:F485" si="101">D485</f>
        <v>0</v>
      </c>
      <c r="E484" s="114">
        <f t="shared" si="101"/>
        <v>0</v>
      </c>
      <c r="F484" s="114">
        <f t="shared" si="101"/>
        <v>0</v>
      </c>
    </row>
    <row r="485" spans="1:6" s="27" customFormat="1" ht="26.25" hidden="1" customHeight="1" x14ac:dyDescent="0.25">
      <c r="A485" s="119" t="s">
        <v>77</v>
      </c>
      <c r="B485" s="113" t="s">
        <v>109</v>
      </c>
      <c r="C485" s="113" t="s">
        <v>78</v>
      </c>
      <c r="D485" s="114">
        <f t="shared" si="101"/>
        <v>0</v>
      </c>
      <c r="E485" s="114">
        <f t="shared" si="101"/>
        <v>0</v>
      </c>
      <c r="F485" s="114">
        <f t="shared" si="101"/>
        <v>0</v>
      </c>
    </row>
    <row r="486" spans="1:6" s="27" customFormat="1" ht="30.75" hidden="1" customHeight="1" x14ac:dyDescent="0.25">
      <c r="A486" s="119" t="s">
        <v>79</v>
      </c>
      <c r="B486" s="113" t="s">
        <v>109</v>
      </c>
      <c r="C486" s="113" t="s">
        <v>80</v>
      </c>
      <c r="D486" s="114">
        <v>0</v>
      </c>
      <c r="E486" s="114">
        <v>0</v>
      </c>
      <c r="F486" s="114">
        <v>0</v>
      </c>
    </row>
    <row r="487" spans="1:6" s="27" customFormat="1" ht="37.5" hidden="1" customHeight="1" x14ac:dyDescent="0.25">
      <c r="A487" s="119" t="s">
        <v>230</v>
      </c>
      <c r="B487" s="113" t="s">
        <v>231</v>
      </c>
      <c r="C487" s="113" t="s">
        <v>58</v>
      </c>
      <c r="D487" s="114">
        <f t="shared" ref="D487:F488" si="102">D488</f>
        <v>0</v>
      </c>
      <c r="E487" s="114">
        <f t="shared" si="102"/>
        <v>0</v>
      </c>
      <c r="F487" s="114">
        <f t="shared" si="102"/>
        <v>0</v>
      </c>
    </row>
    <row r="488" spans="1:6" s="27" customFormat="1" ht="31.5" hidden="1" customHeight="1" x14ac:dyDescent="0.25">
      <c r="A488" s="119" t="s">
        <v>77</v>
      </c>
      <c r="B488" s="113" t="s">
        <v>231</v>
      </c>
      <c r="C488" s="113" t="s">
        <v>78</v>
      </c>
      <c r="D488" s="114">
        <f t="shared" si="102"/>
        <v>0</v>
      </c>
      <c r="E488" s="114">
        <f t="shared" si="102"/>
        <v>0</v>
      </c>
      <c r="F488" s="114">
        <f t="shared" si="102"/>
        <v>0</v>
      </c>
    </row>
    <row r="489" spans="1:6" s="27" customFormat="1" ht="32.25" hidden="1" customHeight="1" x14ac:dyDescent="0.25">
      <c r="A489" s="119" t="s">
        <v>79</v>
      </c>
      <c r="B489" s="113" t="s">
        <v>231</v>
      </c>
      <c r="C489" s="113" t="s">
        <v>80</v>
      </c>
      <c r="D489" s="114"/>
      <c r="E489" s="114"/>
      <c r="F489" s="114"/>
    </row>
    <row r="490" spans="1:6" ht="30.75" customHeight="1" x14ac:dyDescent="0.25">
      <c r="A490" s="119" t="s">
        <v>85</v>
      </c>
      <c r="B490" s="113" t="s">
        <v>86</v>
      </c>
      <c r="C490" s="113" t="s">
        <v>58</v>
      </c>
      <c r="D490" s="114">
        <f>D491+D493</f>
        <v>212.79999999999998</v>
      </c>
      <c r="E490" s="114">
        <f>E491+E493</f>
        <v>219.70000000000002</v>
      </c>
      <c r="F490" s="114">
        <f>F491+F493</f>
        <v>226.7</v>
      </c>
    </row>
    <row r="491" spans="1:6" ht="68.25" customHeight="1" x14ac:dyDescent="0.25">
      <c r="A491" s="119" t="s">
        <v>67</v>
      </c>
      <c r="B491" s="113" t="s">
        <v>86</v>
      </c>
      <c r="C491" s="113" t="s">
        <v>68</v>
      </c>
      <c r="D491" s="114">
        <f>D492</f>
        <v>202.7</v>
      </c>
      <c r="E491" s="114">
        <f>E492</f>
        <v>210.4</v>
      </c>
      <c r="F491" s="114">
        <f>F492</f>
        <v>217.7</v>
      </c>
    </row>
    <row r="492" spans="1:6" ht="30.75" customHeight="1" x14ac:dyDescent="0.25">
      <c r="A492" s="119" t="s">
        <v>69</v>
      </c>
      <c r="B492" s="113" t="s">
        <v>86</v>
      </c>
      <c r="C492" s="113" t="s">
        <v>70</v>
      </c>
      <c r="D492" s="114">
        <v>202.7</v>
      </c>
      <c r="E492" s="114">
        <v>210.4</v>
      </c>
      <c r="F492" s="114">
        <v>217.7</v>
      </c>
    </row>
    <row r="493" spans="1:6" ht="33.75" customHeight="1" x14ac:dyDescent="0.25">
      <c r="A493" s="119" t="s">
        <v>77</v>
      </c>
      <c r="B493" s="113" t="s">
        <v>86</v>
      </c>
      <c r="C493" s="113" t="s">
        <v>78</v>
      </c>
      <c r="D493" s="114">
        <f>D494</f>
        <v>10.1</v>
      </c>
      <c r="E493" s="114">
        <f>E494</f>
        <v>9.3000000000000007</v>
      </c>
      <c r="F493" s="114">
        <f>F494</f>
        <v>9</v>
      </c>
    </row>
    <row r="494" spans="1:6" ht="26.25" x14ac:dyDescent="0.25">
      <c r="A494" s="119" t="s">
        <v>79</v>
      </c>
      <c r="B494" s="113" t="s">
        <v>86</v>
      </c>
      <c r="C494" s="113" t="s">
        <v>80</v>
      </c>
      <c r="D494" s="114">
        <v>10.1</v>
      </c>
      <c r="E494" s="114">
        <v>9.3000000000000007</v>
      </c>
      <c r="F494" s="114">
        <v>9</v>
      </c>
    </row>
    <row r="495" spans="1:6" ht="44.25" customHeight="1" x14ac:dyDescent="0.25">
      <c r="A495" s="119" t="s">
        <v>515</v>
      </c>
      <c r="B495" s="113" t="s">
        <v>88</v>
      </c>
      <c r="C495" s="113" t="s">
        <v>58</v>
      </c>
      <c r="D495" s="114">
        <f>D496+D498</f>
        <v>214.8</v>
      </c>
      <c r="E495" s="114">
        <f>E496+E498</f>
        <v>221.70000000000002</v>
      </c>
      <c r="F495" s="114">
        <f>F496+F498</f>
        <v>228.6</v>
      </c>
    </row>
    <row r="496" spans="1:6" ht="71.25" customHeight="1" x14ac:dyDescent="0.25">
      <c r="A496" s="119" t="s">
        <v>67</v>
      </c>
      <c r="B496" s="113" t="s">
        <v>88</v>
      </c>
      <c r="C496" s="113" t="s">
        <v>68</v>
      </c>
      <c r="D496" s="114">
        <f>D497</f>
        <v>186.5</v>
      </c>
      <c r="E496" s="114">
        <f>E497</f>
        <v>192.8</v>
      </c>
      <c r="F496" s="114">
        <f>F497</f>
        <v>199.2</v>
      </c>
    </row>
    <row r="497" spans="1:6" ht="30" customHeight="1" x14ac:dyDescent="0.25">
      <c r="A497" s="119" t="s">
        <v>69</v>
      </c>
      <c r="B497" s="113" t="s">
        <v>88</v>
      </c>
      <c r="C497" s="113" t="s">
        <v>70</v>
      </c>
      <c r="D497" s="114">
        <v>186.5</v>
      </c>
      <c r="E497" s="114">
        <v>192.8</v>
      </c>
      <c r="F497" s="114">
        <v>199.2</v>
      </c>
    </row>
    <row r="498" spans="1:6" ht="30.75" customHeight="1" x14ac:dyDescent="0.25">
      <c r="A498" s="119" t="s">
        <v>77</v>
      </c>
      <c r="B498" s="113" t="s">
        <v>88</v>
      </c>
      <c r="C498" s="113" t="s">
        <v>78</v>
      </c>
      <c r="D498" s="114">
        <f>D499</f>
        <v>28.3</v>
      </c>
      <c r="E498" s="114">
        <f>E499</f>
        <v>28.9</v>
      </c>
      <c r="F498" s="114">
        <f>F499</f>
        <v>29.4</v>
      </c>
    </row>
    <row r="499" spans="1:6" ht="26.25" x14ac:dyDescent="0.25">
      <c r="A499" s="119" t="s">
        <v>79</v>
      </c>
      <c r="B499" s="113" t="s">
        <v>88</v>
      </c>
      <c r="C499" s="113" t="s">
        <v>80</v>
      </c>
      <c r="D499" s="114">
        <v>28.3</v>
      </c>
      <c r="E499" s="114">
        <v>28.9</v>
      </c>
      <c r="F499" s="114">
        <v>29.4</v>
      </c>
    </row>
    <row r="500" spans="1:6" ht="42" customHeight="1" x14ac:dyDescent="0.25">
      <c r="A500" s="119" t="s">
        <v>89</v>
      </c>
      <c r="B500" s="113" t="s">
        <v>90</v>
      </c>
      <c r="C500" s="113" t="s">
        <v>58</v>
      </c>
      <c r="D500" s="114">
        <f>D501+D503</f>
        <v>221.6</v>
      </c>
      <c r="E500" s="114">
        <f>E501+E503</f>
        <v>228.5</v>
      </c>
      <c r="F500" s="114">
        <f>F501+F503</f>
        <v>235.5</v>
      </c>
    </row>
    <row r="501" spans="1:6" ht="67.5" customHeight="1" x14ac:dyDescent="0.25">
      <c r="A501" s="119" t="s">
        <v>67</v>
      </c>
      <c r="B501" s="113" t="s">
        <v>90</v>
      </c>
      <c r="C501" s="113" t="s">
        <v>68</v>
      </c>
      <c r="D501" s="114">
        <f>D502</f>
        <v>212</v>
      </c>
      <c r="E501" s="114">
        <f>E502</f>
        <v>219.1</v>
      </c>
      <c r="F501" s="114">
        <f>F502</f>
        <v>226.7</v>
      </c>
    </row>
    <row r="502" spans="1:6" ht="29.25" customHeight="1" x14ac:dyDescent="0.25">
      <c r="A502" s="119" t="s">
        <v>69</v>
      </c>
      <c r="B502" s="113" t="s">
        <v>90</v>
      </c>
      <c r="C502" s="113" t="s">
        <v>70</v>
      </c>
      <c r="D502" s="114">
        <v>212</v>
      </c>
      <c r="E502" s="114">
        <v>219.1</v>
      </c>
      <c r="F502" s="114">
        <v>226.7</v>
      </c>
    </row>
    <row r="503" spans="1:6" ht="30.75" customHeight="1" x14ac:dyDescent="0.25">
      <c r="A503" s="119" t="s">
        <v>77</v>
      </c>
      <c r="B503" s="113" t="s">
        <v>90</v>
      </c>
      <c r="C503" s="113" t="s">
        <v>78</v>
      </c>
      <c r="D503" s="114">
        <f>D504</f>
        <v>9.6</v>
      </c>
      <c r="E503" s="114">
        <f>E504</f>
        <v>9.4</v>
      </c>
      <c r="F503" s="114">
        <f>F504</f>
        <v>8.8000000000000007</v>
      </c>
    </row>
    <row r="504" spans="1:6" ht="26.25" x14ac:dyDescent="0.25">
      <c r="A504" s="119" t="s">
        <v>79</v>
      </c>
      <c r="B504" s="113" t="s">
        <v>90</v>
      </c>
      <c r="C504" s="113" t="s">
        <v>80</v>
      </c>
      <c r="D504" s="114">
        <v>9.6</v>
      </c>
      <c r="E504" s="114">
        <v>9.4</v>
      </c>
      <c r="F504" s="114">
        <v>8.8000000000000007</v>
      </c>
    </row>
    <row r="505" spans="1:6" ht="26.25" hidden="1" x14ac:dyDescent="0.25">
      <c r="A505" s="119" t="s">
        <v>77</v>
      </c>
      <c r="B505" s="113" t="s">
        <v>90</v>
      </c>
      <c r="C505" s="113" t="s">
        <v>78</v>
      </c>
      <c r="D505" s="114">
        <f>D506</f>
        <v>0</v>
      </c>
      <c r="E505" s="114">
        <f>E506</f>
        <v>0</v>
      </c>
      <c r="F505" s="114">
        <f>F506</f>
        <v>0</v>
      </c>
    </row>
    <row r="506" spans="1:6" ht="26.25" hidden="1" x14ac:dyDescent="0.25">
      <c r="A506" s="119" t="s">
        <v>79</v>
      </c>
      <c r="B506" s="113" t="s">
        <v>90</v>
      </c>
      <c r="C506" s="113" t="s">
        <v>80</v>
      </c>
      <c r="D506" s="114">
        <f>24.7-24.7</f>
        <v>0</v>
      </c>
      <c r="E506" s="114">
        <f>24.7-24.7</f>
        <v>0</v>
      </c>
      <c r="F506" s="114">
        <f>24.7-24.7</f>
        <v>0</v>
      </c>
    </row>
    <row r="507" spans="1:6" ht="69.75" customHeight="1" x14ac:dyDescent="0.25">
      <c r="A507" s="119" t="s">
        <v>91</v>
      </c>
      <c r="B507" s="113" t="s">
        <v>92</v>
      </c>
      <c r="C507" s="113" t="s">
        <v>58</v>
      </c>
      <c r="D507" s="114">
        <f>D508+D510</f>
        <v>213</v>
      </c>
      <c r="E507" s="114">
        <f>E508+E510</f>
        <v>219.89999999999998</v>
      </c>
      <c r="F507" s="114">
        <f>F508+F510</f>
        <v>226.8</v>
      </c>
    </row>
    <row r="508" spans="1:6" ht="38.25" customHeight="1" x14ac:dyDescent="0.25">
      <c r="A508" s="119" t="s">
        <v>67</v>
      </c>
      <c r="B508" s="113" t="s">
        <v>92</v>
      </c>
      <c r="C508" s="113" t="s">
        <v>68</v>
      </c>
      <c r="D508" s="114">
        <f>D509</f>
        <v>184.7</v>
      </c>
      <c r="E508" s="114">
        <f>E509</f>
        <v>191.7</v>
      </c>
      <c r="F508" s="114">
        <f>F509</f>
        <v>198.3</v>
      </c>
    </row>
    <row r="509" spans="1:6" ht="28.5" customHeight="1" x14ac:dyDescent="0.25">
      <c r="A509" s="119" t="s">
        <v>69</v>
      </c>
      <c r="B509" s="113" t="s">
        <v>92</v>
      </c>
      <c r="C509" s="113" t="s">
        <v>70</v>
      </c>
      <c r="D509" s="114">
        <v>184.7</v>
      </c>
      <c r="E509" s="114">
        <v>191.7</v>
      </c>
      <c r="F509" s="114">
        <v>198.3</v>
      </c>
    </row>
    <row r="510" spans="1:6" ht="27.75" customHeight="1" x14ac:dyDescent="0.25">
      <c r="A510" s="119" t="s">
        <v>77</v>
      </c>
      <c r="B510" s="113" t="s">
        <v>92</v>
      </c>
      <c r="C510" s="113" t="s">
        <v>78</v>
      </c>
      <c r="D510" s="114">
        <f>D511</f>
        <v>28.3</v>
      </c>
      <c r="E510" s="114">
        <f>E511</f>
        <v>28.2</v>
      </c>
      <c r="F510" s="114">
        <f>F511</f>
        <v>28.5</v>
      </c>
    </row>
    <row r="511" spans="1:6" ht="26.25" x14ac:dyDescent="0.25">
      <c r="A511" s="119" t="s">
        <v>79</v>
      </c>
      <c r="B511" s="113" t="s">
        <v>92</v>
      </c>
      <c r="C511" s="113" t="s">
        <v>80</v>
      </c>
      <c r="D511" s="114">
        <v>28.3</v>
      </c>
      <c r="E511" s="114">
        <v>28.2</v>
      </c>
      <c r="F511" s="114">
        <v>28.5</v>
      </c>
    </row>
    <row r="512" spans="1:6" ht="42.75" customHeight="1" x14ac:dyDescent="0.25">
      <c r="A512" s="119" t="s">
        <v>93</v>
      </c>
      <c r="B512" s="113" t="s">
        <v>94</v>
      </c>
      <c r="C512" s="113" t="s">
        <v>58</v>
      </c>
      <c r="D512" s="114">
        <f>D513+D515</f>
        <v>674.6</v>
      </c>
      <c r="E512" s="114">
        <f>E513+E515</f>
        <v>695.3</v>
      </c>
      <c r="F512" s="114">
        <f>F513+F515</f>
        <v>716.30000000000007</v>
      </c>
    </row>
    <row r="513" spans="1:6" ht="71.25" customHeight="1" x14ac:dyDescent="0.25">
      <c r="A513" s="119" t="s">
        <v>67</v>
      </c>
      <c r="B513" s="113" t="s">
        <v>94</v>
      </c>
      <c r="C513" s="113" t="s">
        <v>68</v>
      </c>
      <c r="D513" s="114">
        <f>D514</f>
        <v>633.70000000000005</v>
      </c>
      <c r="E513" s="114">
        <f>E514</f>
        <v>656.4</v>
      </c>
      <c r="F513" s="114">
        <f>F514</f>
        <v>679.1</v>
      </c>
    </row>
    <row r="514" spans="1:6" ht="30.75" customHeight="1" x14ac:dyDescent="0.25">
      <c r="A514" s="119" t="s">
        <v>69</v>
      </c>
      <c r="B514" s="113" t="s">
        <v>94</v>
      </c>
      <c r="C514" s="113" t="s">
        <v>70</v>
      </c>
      <c r="D514" s="114">
        <v>633.70000000000005</v>
      </c>
      <c r="E514" s="114">
        <v>656.4</v>
      </c>
      <c r="F514" s="114">
        <v>679.1</v>
      </c>
    </row>
    <row r="515" spans="1:6" ht="27.75" customHeight="1" x14ac:dyDescent="0.25">
      <c r="A515" s="119" t="s">
        <v>77</v>
      </c>
      <c r="B515" s="113" t="s">
        <v>94</v>
      </c>
      <c r="C515" s="113" t="s">
        <v>78</v>
      </c>
      <c r="D515" s="114">
        <f>D516</f>
        <v>40.9</v>
      </c>
      <c r="E515" s="114">
        <f>E516</f>
        <v>38.9</v>
      </c>
      <c r="F515" s="114">
        <f>F516</f>
        <v>37.200000000000003</v>
      </c>
    </row>
    <row r="516" spans="1:6" ht="26.25" x14ac:dyDescent="0.25">
      <c r="A516" s="119" t="s">
        <v>79</v>
      </c>
      <c r="B516" s="113" t="s">
        <v>94</v>
      </c>
      <c r="C516" s="113" t="s">
        <v>80</v>
      </c>
      <c r="D516" s="114">
        <v>40.9</v>
      </c>
      <c r="E516" s="114">
        <v>38.9</v>
      </c>
      <c r="F516" s="114">
        <v>37.200000000000003</v>
      </c>
    </row>
    <row r="517" spans="1:6" ht="93.75" customHeight="1" x14ac:dyDescent="0.25">
      <c r="A517" s="119" t="s">
        <v>95</v>
      </c>
      <c r="B517" s="113" t="s">
        <v>96</v>
      </c>
      <c r="C517" s="113" t="s">
        <v>58</v>
      </c>
      <c r="D517" s="114">
        <f t="shared" ref="D517:F518" si="103">D518</f>
        <v>202.8</v>
      </c>
      <c r="E517" s="114">
        <f t="shared" si="103"/>
        <v>209.7</v>
      </c>
      <c r="F517" s="114">
        <f t="shared" si="103"/>
        <v>216.5</v>
      </c>
    </row>
    <row r="518" spans="1:6" ht="68.25" customHeight="1" x14ac:dyDescent="0.25">
      <c r="A518" s="119" t="s">
        <v>67</v>
      </c>
      <c r="B518" s="113" t="s">
        <v>96</v>
      </c>
      <c r="C518" s="113" t="s">
        <v>68</v>
      </c>
      <c r="D518" s="114">
        <f t="shared" si="103"/>
        <v>202.8</v>
      </c>
      <c r="E518" s="114">
        <f t="shared" si="103"/>
        <v>209.7</v>
      </c>
      <c r="F518" s="114">
        <f t="shared" si="103"/>
        <v>216.5</v>
      </c>
    </row>
    <row r="519" spans="1:6" ht="30" customHeight="1" x14ac:dyDescent="0.25">
      <c r="A519" s="119" t="s">
        <v>69</v>
      </c>
      <c r="B519" s="113" t="s">
        <v>96</v>
      </c>
      <c r="C519" s="113" t="s">
        <v>70</v>
      </c>
      <c r="D519" s="114">
        <v>202.8</v>
      </c>
      <c r="E519" s="114">
        <v>209.7</v>
      </c>
      <c r="F519" s="114">
        <v>216.5</v>
      </c>
    </row>
    <row r="520" spans="1:6" ht="30.75" hidden="1" customHeight="1" x14ac:dyDescent="0.25">
      <c r="A520" s="119" t="s">
        <v>77</v>
      </c>
      <c r="B520" s="113" t="s">
        <v>516</v>
      </c>
      <c r="C520" s="113" t="s">
        <v>78</v>
      </c>
      <c r="D520" s="114">
        <f>D521</f>
        <v>0</v>
      </c>
      <c r="E520" s="114">
        <f>E521</f>
        <v>0</v>
      </c>
      <c r="F520" s="114">
        <f>F521</f>
        <v>0</v>
      </c>
    </row>
    <row r="521" spans="1:6" ht="26.25" hidden="1" x14ac:dyDescent="0.25">
      <c r="A521" s="119" t="s">
        <v>79</v>
      </c>
      <c r="B521" s="113" t="s">
        <v>516</v>
      </c>
      <c r="C521" s="113" t="s">
        <v>80</v>
      </c>
      <c r="D521" s="114">
        <v>0</v>
      </c>
      <c r="E521" s="114">
        <v>0</v>
      </c>
      <c r="F521" s="114">
        <v>0</v>
      </c>
    </row>
    <row r="522" spans="1:6" ht="66" hidden="1" customHeight="1" x14ac:dyDescent="0.25">
      <c r="A522" s="119" t="s">
        <v>97</v>
      </c>
      <c r="B522" s="113" t="s">
        <v>98</v>
      </c>
      <c r="C522" s="113" t="s">
        <v>58</v>
      </c>
      <c r="D522" s="114">
        <f t="shared" ref="D522:F523" si="104">D523</f>
        <v>0</v>
      </c>
      <c r="E522" s="114">
        <f t="shared" si="104"/>
        <v>0</v>
      </c>
      <c r="F522" s="114">
        <f t="shared" si="104"/>
        <v>0</v>
      </c>
    </row>
    <row r="523" spans="1:6" ht="26.25" hidden="1" x14ac:dyDescent="0.25">
      <c r="A523" s="119" t="s">
        <v>77</v>
      </c>
      <c r="B523" s="113" t="s">
        <v>98</v>
      </c>
      <c r="C523" s="113" t="s">
        <v>78</v>
      </c>
      <c r="D523" s="114">
        <f t="shared" si="104"/>
        <v>0</v>
      </c>
      <c r="E523" s="114">
        <f t="shared" si="104"/>
        <v>0</v>
      </c>
      <c r="F523" s="114">
        <f t="shared" si="104"/>
        <v>0</v>
      </c>
    </row>
    <row r="524" spans="1:6" ht="26.25" hidden="1" x14ac:dyDescent="0.25">
      <c r="A524" s="119" t="s">
        <v>79</v>
      </c>
      <c r="B524" s="113" t="s">
        <v>98</v>
      </c>
      <c r="C524" s="113" t="s">
        <v>80</v>
      </c>
      <c r="D524" s="114">
        <f>4.9-4.9</f>
        <v>0</v>
      </c>
      <c r="E524" s="114">
        <f>4.9-4.9</f>
        <v>0</v>
      </c>
      <c r="F524" s="114">
        <f>4.9-4.9</f>
        <v>0</v>
      </c>
    </row>
    <row r="525" spans="1:6" ht="81" customHeight="1" x14ac:dyDescent="0.25">
      <c r="A525" s="119" t="s">
        <v>99</v>
      </c>
      <c r="B525" s="113" t="s">
        <v>100</v>
      </c>
      <c r="C525" s="113" t="s">
        <v>58</v>
      </c>
      <c r="D525" s="114">
        <f>D526+D528</f>
        <v>25</v>
      </c>
      <c r="E525" s="114">
        <f>E526+E528</f>
        <v>22.900000000000002</v>
      </c>
      <c r="F525" s="114">
        <f>F526+F528</f>
        <v>20.9</v>
      </c>
    </row>
    <row r="526" spans="1:6" ht="67.5" customHeight="1" x14ac:dyDescent="0.25">
      <c r="A526" s="119" t="s">
        <v>67</v>
      </c>
      <c r="B526" s="113" t="s">
        <v>100</v>
      </c>
      <c r="C526" s="113" t="s">
        <v>68</v>
      </c>
      <c r="D526" s="114">
        <f>D527</f>
        <v>19.600000000000001</v>
      </c>
      <c r="E526" s="114">
        <f>E527</f>
        <v>18.100000000000001</v>
      </c>
      <c r="F526" s="114">
        <f>F527</f>
        <v>16.5</v>
      </c>
    </row>
    <row r="527" spans="1:6" ht="30.75" customHeight="1" x14ac:dyDescent="0.25">
      <c r="A527" s="119" t="s">
        <v>69</v>
      </c>
      <c r="B527" s="113" t="s">
        <v>100</v>
      </c>
      <c r="C527" s="113" t="s">
        <v>70</v>
      </c>
      <c r="D527" s="114">
        <v>19.600000000000001</v>
      </c>
      <c r="E527" s="114">
        <v>18.100000000000001</v>
      </c>
      <c r="F527" s="114">
        <v>16.5</v>
      </c>
    </row>
    <row r="528" spans="1:6" ht="33.75" customHeight="1" x14ac:dyDescent="0.25">
      <c r="A528" s="119" t="s">
        <v>77</v>
      </c>
      <c r="B528" s="113" t="s">
        <v>100</v>
      </c>
      <c r="C528" s="113" t="s">
        <v>78</v>
      </c>
      <c r="D528" s="114">
        <f>D529</f>
        <v>5.4</v>
      </c>
      <c r="E528" s="114">
        <f>E529</f>
        <v>4.8</v>
      </c>
      <c r="F528" s="114">
        <f>F529</f>
        <v>4.4000000000000004</v>
      </c>
    </row>
    <row r="529" spans="1:6" ht="27" customHeight="1" x14ac:dyDescent="0.25">
      <c r="A529" s="119" t="s">
        <v>79</v>
      </c>
      <c r="B529" s="113" t="s">
        <v>100</v>
      </c>
      <c r="C529" s="113" t="s">
        <v>80</v>
      </c>
      <c r="D529" s="114">
        <v>5.4</v>
      </c>
      <c r="E529" s="114">
        <v>4.8</v>
      </c>
      <c r="F529" s="114">
        <v>4.4000000000000004</v>
      </c>
    </row>
    <row r="530" spans="1:6" ht="19.5" hidden="1" customHeight="1" x14ac:dyDescent="0.25">
      <c r="A530" s="119" t="s">
        <v>101</v>
      </c>
      <c r="B530" s="113" t="s">
        <v>103</v>
      </c>
      <c r="C530" s="113" t="s">
        <v>58</v>
      </c>
      <c r="D530" s="114">
        <f>D531</f>
        <v>0</v>
      </c>
      <c r="E530" s="114">
        <f t="shared" ref="E530:F532" si="105">E531</f>
        <v>0</v>
      </c>
      <c r="F530" s="114">
        <f t="shared" si="105"/>
        <v>0</v>
      </c>
    </row>
    <row r="531" spans="1:6" ht="42.75" hidden="1" customHeight="1" x14ac:dyDescent="0.25">
      <c r="A531" s="119" t="s">
        <v>104</v>
      </c>
      <c r="B531" s="113" t="s">
        <v>105</v>
      </c>
      <c r="C531" s="113" t="s">
        <v>58</v>
      </c>
      <c r="D531" s="114">
        <f>D532</f>
        <v>0</v>
      </c>
      <c r="E531" s="114">
        <f t="shared" si="105"/>
        <v>0</v>
      </c>
      <c r="F531" s="114">
        <f t="shared" si="105"/>
        <v>0</v>
      </c>
    </row>
    <row r="532" spans="1:6" ht="27" hidden="1" customHeight="1" x14ac:dyDescent="0.25">
      <c r="A532" s="119" t="s">
        <v>106</v>
      </c>
      <c r="B532" s="113" t="s">
        <v>105</v>
      </c>
      <c r="C532" s="113" t="s">
        <v>78</v>
      </c>
      <c r="D532" s="114">
        <f>D533</f>
        <v>0</v>
      </c>
      <c r="E532" s="114">
        <f t="shared" si="105"/>
        <v>0</v>
      </c>
      <c r="F532" s="114">
        <f t="shared" si="105"/>
        <v>0</v>
      </c>
    </row>
    <row r="533" spans="1:6" ht="27" hidden="1" customHeight="1" x14ac:dyDescent="0.25">
      <c r="A533" s="119" t="s">
        <v>79</v>
      </c>
      <c r="B533" s="113" t="s">
        <v>105</v>
      </c>
      <c r="C533" s="113" t="s">
        <v>80</v>
      </c>
      <c r="D533" s="114">
        <v>0</v>
      </c>
      <c r="E533" s="114">
        <v>0</v>
      </c>
      <c r="F533" s="114">
        <v>0</v>
      </c>
    </row>
    <row r="534" spans="1:6" ht="54.75" customHeight="1" x14ac:dyDescent="0.25">
      <c r="A534" s="119" t="s">
        <v>434</v>
      </c>
      <c r="B534" s="113" t="s">
        <v>435</v>
      </c>
      <c r="C534" s="113" t="s">
        <v>58</v>
      </c>
      <c r="D534" s="114">
        <f>D535+D537</f>
        <v>174.79999999999998</v>
      </c>
      <c r="E534" s="114">
        <f>E535+E537</f>
        <v>181.3</v>
      </c>
      <c r="F534" s="114">
        <f>F535+F537</f>
        <v>188</v>
      </c>
    </row>
    <row r="535" spans="1:6" ht="28.5" customHeight="1" x14ac:dyDescent="0.25">
      <c r="A535" s="119" t="s">
        <v>77</v>
      </c>
      <c r="B535" s="113" t="s">
        <v>435</v>
      </c>
      <c r="C535" s="113" t="s">
        <v>78</v>
      </c>
      <c r="D535" s="114">
        <f>D536</f>
        <v>3.1</v>
      </c>
      <c r="E535" s="114">
        <f>E536</f>
        <v>3.3</v>
      </c>
      <c r="F535" s="114">
        <f>F536</f>
        <v>3.4</v>
      </c>
    </row>
    <row r="536" spans="1:6" ht="27" customHeight="1" x14ac:dyDescent="0.25">
      <c r="A536" s="119" t="s">
        <v>210</v>
      </c>
      <c r="B536" s="113" t="s">
        <v>435</v>
      </c>
      <c r="C536" s="113" t="s">
        <v>80</v>
      </c>
      <c r="D536" s="114">
        <v>3.1</v>
      </c>
      <c r="E536" s="114">
        <v>3.3</v>
      </c>
      <c r="F536" s="114">
        <v>3.4</v>
      </c>
    </row>
    <row r="537" spans="1:6" ht="14.25" customHeight="1" x14ac:dyDescent="0.25">
      <c r="A537" s="119" t="s">
        <v>429</v>
      </c>
      <c r="B537" s="113" t="s">
        <v>435</v>
      </c>
      <c r="C537" s="113" t="s">
        <v>430</v>
      </c>
      <c r="D537" s="114">
        <f>D538</f>
        <v>171.7</v>
      </c>
      <c r="E537" s="114">
        <f>E538</f>
        <v>178</v>
      </c>
      <c r="F537" s="114">
        <f>F538</f>
        <v>184.6</v>
      </c>
    </row>
    <row r="538" spans="1:6" ht="18" customHeight="1" x14ac:dyDescent="0.25">
      <c r="A538" s="119" t="s">
        <v>431</v>
      </c>
      <c r="B538" s="113" t="s">
        <v>435</v>
      </c>
      <c r="C538" s="113" t="s">
        <v>432</v>
      </c>
      <c r="D538" s="114">
        <v>171.7</v>
      </c>
      <c r="E538" s="114">
        <v>178</v>
      </c>
      <c r="F538" s="114">
        <v>184.6</v>
      </c>
    </row>
    <row r="539" spans="1:6" ht="45" customHeight="1" x14ac:dyDescent="0.25">
      <c r="A539" s="119" t="s">
        <v>107</v>
      </c>
      <c r="B539" s="113" t="s">
        <v>108</v>
      </c>
      <c r="C539" s="113" t="s">
        <v>58</v>
      </c>
      <c r="D539" s="114">
        <f t="shared" ref="D539:F540" si="106">D540</f>
        <v>1.3</v>
      </c>
      <c r="E539" s="114">
        <f t="shared" si="106"/>
        <v>1.3</v>
      </c>
      <c r="F539" s="114">
        <f t="shared" si="106"/>
        <v>1.3</v>
      </c>
    </row>
    <row r="540" spans="1:6" ht="67.5" customHeight="1" x14ac:dyDescent="0.25">
      <c r="A540" s="119" t="s">
        <v>67</v>
      </c>
      <c r="B540" s="113" t="s">
        <v>108</v>
      </c>
      <c r="C540" s="113" t="s">
        <v>68</v>
      </c>
      <c r="D540" s="114">
        <f t="shared" si="106"/>
        <v>1.3</v>
      </c>
      <c r="E540" s="114">
        <f t="shared" si="106"/>
        <v>1.3</v>
      </c>
      <c r="F540" s="114">
        <f t="shared" si="106"/>
        <v>1.3</v>
      </c>
    </row>
    <row r="541" spans="1:6" ht="27.75" customHeight="1" x14ac:dyDescent="0.25">
      <c r="A541" s="119" t="s">
        <v>69</v>
      </c>
      <c r="B541" s="113" t="s">
        <v>108</v>
      </c>
      <c r="C541" s="113" t="s">
        <v>70</v>
      </c>
      <c r="D541" s="114">
        <v>1.3</v>
      </c>
      <c r="E541" s="114">
        <v>1.3</v>
      </c>
      <c r="F541" s="114">
        <v>1.3</v>
      </c>
    </row>
    <row r="542" spans="1:6" ht="31.5" customHeight="1" x14ac:dyDescent="0.25">
      <c r="A542" s="119" t="s">
        <v>232</v>
      </c>
      <c r="B542" s="113" t="s">
        <v>233</v>
      </c>
      <c r="C542" s="113" t="s">
        <v>58</v>
      </c>
      <c r="D542" s="114">
        <f t="shared" ref="D542:F543" si="107">D543</f>
        <v>48.7</v>
      </c>
      <c r="E542" s="114">
        <f t="shared" si="107"/>
        <v>48.7</v>
      </c>
      <c r="F542" s="114">
        <f t="shared" si="107"/>
        <v>48.7</v>
      </c>
    </row>
    <row r="543" spans="1:6" ht="33" customHeight="1" x14ac:dyDescent="0.25">
      <c r="A543" s="119" t="s">
        <v>77</v>
      </c>
      <c r="B543" s="113" t="s">
        <v>233</v>
      </c>
      <c r="C543" s="113" t="s">
        <v>78</v>
      </c>
      <c r="D543" s="114">
        <f t="shared" si="107"/>
        <v>48.7</v>
      </c>
      <c r="E543" s="114">
        <f t="shared" si="107"/>
        <v>48.7</v>
      </c>
      <c r="F543" s="114">
        <f t="shared" si="107"/>
        <v>48.7</v>
      </c>
    </row>
    <row r="544" spans="1:6" ht="30" customHeight="1" x14ac:dyDescent="0.25">
      <c r="A544" s="119" t="s">
        <v>79</v>
      </c>
      <c r="B544" s="113" t="s">
        <v>233</v>
      </c>
      <c r="C544" s="113" t="s">
        <v>80</v>
      </c>
      <c r="D544" s="114">
        <v>48.7</v>
      </c>
      <c r="E544" s="114">
        <v>48.7</v>
      </c>
      <c r="F544" s="114">
        <v>48.7</v>
      </c>
    </row>
    <row r="545" spans="1:6" ht="31.5" customHeight="1" x14ac:dyDescent="0.25">
      <c r="A545" s="119" t="s">
        <v>188</v>
      </c>
      <c r="B545" s="113" t="s">
        <v>189</v>
      </c>
      <c r="C545" s="113" t="s">
        <v>58</v>
      </c>
      <c r="D545" s="114">
        <f>D546+D560+D554+D557+D551</f>
        <v>5643.8</v>
      </c>
      <c r="E545" s="114">
        <f t="shared" ref="E545:F545" si="108">E546+E560+E554</f>
        <v>4853.3</v>
      </c>
      <c r="F545" s="114">
        <f t="shared" si="108"/>
        <v>4571.3999999999996</v>
      </c>
    </row>
    <row r="546" spans="1:6" ht="28.5" customHeight="1" x14ac:dyDescent="0.25">
      <c r="A546" s="119" t="s">
        <v>192</v>
      </c>
      <c r="B546" s="113" t="s">
        <v>193</v>
      </c>
      <c r="C546" s="113" t="s">
        <v>58</v>
      </c>
      <c r="D546" s="114">
        <f>D547+D549</f>
        <v>5071.3</v>
      </c>
      <c r="E546" s="114">
        <f>E547+E549</f>
        <v>4357.3</v>
      </c>
      <c r="F546" s="114">
        <f>F547+F549</f>
        <v>4075.4</v>
      </c>
    </row>
    <row r="547" spans="1:6" ht="74.25" customHeight="1" x14ac:dyDescent="0.25">
      <c r="A547" s="119" t="s">
        <v>67</v>
      </c>
      <c r="B547" s="113" t="s">
        <v>193</v>
      </c>
      <c r="C547" s="113" t="s">
        <v>68</v>
      </c>
      <c r="D547" s="114">
        <f>D548</f>
        <v>2545.4</v>
      </c>
      <c r="E547" s="114">
        <f>E548</f>
        <v>2600</v>
      </c>
      <c r="F547" s="114">
        <f>F548</f>
        <v>2623</v>
      </c>
    </row>
    <row r="548" spans="1:6" ht="14.25" customHeight="1" x14ac:dyDescent="0.25">
      <c r="A548" s="119" t="s">
        <v>194</v>
      </c>
      <c r="B548" s="113" t="s">
        <v>193</v>
      </c>
      <c r="C548" s="113" t="s">
        <v>195</v>
      </c>
      <c r="D548" s="114">
        <v>2545.4</v>
      </c>
      <c r="E548" s="114">
        <v>2600</v>
      </c>
      <c r="F548" s="114">
        <v>2623</v>
      </c>
    </row>
    <row r="549" spans="1:6" ht="31.5" customHeight="1" x14ac:dyDescent="0.25">
      <c r="A549" s="119" t="s">
        <v>77</v>
      </c>
      <c r="B549" s="113" t="s">
        <v>193</v>
      </c>
      <c r="C549" s="113" t="s">
        <v>78</v>
      </c>
      <c r="D549" s="114">
        <f>D550</f>
        <v>2525.9</v>
      </c>
      <c r="E549" s="114">
        <f>E550</f>
        <v>1757.3</v>
      </c>
      <c r="F549" s="114">
        <f>F550</f>
        <v>1452.4</v>
      </c>
    </row>
    <row r="550" spans="1:6" ht="27" customHeight="1" x14ac:dyDescent="0.25">
      <c r="A550" s="119" t="s">
        <v>210</v>
      </c>
      <c r="B550" s="113" t="s">
        <v>193</v>
      </c>
      <c r="C550" s="113" t="s">
        <v>80</v>
      </c>
      <c r="D550" s="114">
        <v>2525.9</v>
      </c>
      <c r="E550" s="114">
        <v>1757.3</v>
      </c>
      <c r="F550" s="114">
        <v>1452.4</v>
      </c>
    </row>
    <row r="551" spans="1:6" ht="42" hidden="1" customHeight="1" x14ac:dyDescent="0.25">
      <c r="A551" s="119" t="s">
        <v>655</v>
      </c>
      <c r="B551" s="113" t="s">
        <v>659</v>
      </c>
      <c r="C551" s="113" t="s">
        <v>58</v>
      </c>
      <c r="D551" s="114">
        <f>D552</f>
        <v>0</v>
      </c>
      <c r="E551" s="114">
        <v>0</v>
      </c>
      <c r="F551" s="114">
        <v>0</v>
      </c>
    </row>
    <row r="552" spans="1:6" ht="18.75" hidden="1" customHeight="1" x14ac:dyDescent="0.25">
      <c r="A552" s="119" t="s">
        <v>81</v>
      </c>
      <c r="B552" s="113" t="s">
        <v>659</v>
      </c>
      <c r="C552" s="113" t="s">
        <v>82</v>
      </c>
      <c r="D552" s="114">
        <f>D553</f>
        <v>0</v>
      </c>
      <c r="E552" s="114">
        <v>0</v>
      </c>
      <c r="F552" s="114">
        <v>0</v>
      </c>
    </row>
    <row r="553" spans="1:6" ht="20.25" hidden="1" customHeight="1" x14ac:dyDescent="0.25">
      <c r="A553" s="119" t="s">
        <v>83</v>
      </c>
      <c r="B553" s="113" t="s">
        <v>659</v>
      </c>
      <c r="C553" s="113" t="s">
        <v>84</v>
      </c>
      <c r="D553" s="114">
        <v>0</v>
      </c>
      <c r="E553" s="114">
        <v>0</v>
      </c>
      <c r="F553" s="114">
        <v>0</v>
      </c>
    </row>
    <row r="554" spans="1:6" ht="27" customHeight="1" x14ac:dyDescent="0.25">
      <c r="A554" s="119" t="s">
        <v>657</v>
      </c>
      <c r="B554" s="113" t="s">
        <v>658</v>
      </c>
      <c r="C554" s="113" t="s">
        <v>58</v>
      </c>
      <c r="D554" s="114">
        <f>D555</f>
        <v>204.5</v>
      </c>
      <c r="E554" s="114">
        <f t="shared" ref="E554:F555" si="109">E555</f>
        <v>0</v>
      </c>
      <c r="F554" s="114">
        <f t="shared" si="109"/>
        <v>0</v>
      </c>
    </row>
    <row r="555" spans="1:6" ht="69" customHeight="1" x14ac:dyDescent="0.25">
      <c r="A555" s="119" t="s">
        <v>67</v>
      </c>
      <c r="B555" s="113" t="s">
        <v>658</v>
      </c>
      <c r="C555" s="113" t="s">
        <v>68</v>
      </c>
      <c r="D555" s="114">
        <f>D556</f>
        <v>204.5</v>
      </c>
      <c r="E555" s="114">
        <f t="shared" si="109"/>
        <v>0</v>
      </c>
      <c r="F555" s="114">
        <f t="shared" si="109"/>
        <v>0</v>
      </c>
    </row>
    <row r="556" spans="1:6" ht="27" customHeight="1" x14ac:dyDescent="0.25">
      <c r="A556" s="119" t="s">
        <v>194</v>
      </c>
      <c r="B556" s="113" t="s">
        <v>658</v>
      </c>
      <c r="C556" s="113" t="s">
        <v>195</v>
      </c>
      <c r="D556" s="114">
        <v>204.5</v>
      </c>
      <c r="E556" s="114">
        <v>0</v>
      </c>
      <c r="F556" s="114">
        <v>0</v>
      </c>
    </row>
    <row r="557" spans="1:6" ht="44.25" customHeight="1" x14ac:dyDescent="0.25">
      <c r="A557" s="119" t="s">
        <v>660</v>
      </c>
      <c r="B557" s="113" t="s">
        <v>661</v>
      </c>
      <c r="C557" s="113" t="s">
        <v>58</v>
      </c>
      <c r="D557" s="114">
        <f>D558</f>
        <v>10.8</v>
      </c>
      <c r="E557" s="114">
        <f t="shared" ref="E557:F558" si="110">E558</f>
        <v>0</v>
      </c>
      <c r="F557" s="114">
        <f t="shared" si="110"/>
        <v>0</v>
      </c>
    </row>
    <row r="558" spans="1:6" ht="66.75" customHeight="1" x14ac:dyDescent="0.25">
      <c r="A558" s="119" t="s">
        <v>67</v>
      </c>
      <c r="B558" s="113" t="s">
        <v>661</v>
      </c>
      <c r="C558" s="113" t="s">
        <v>68</v>
      </c>
      <c r="D558" s="114">
        <f>D559</f>
        <v>10.8</v>
      </c>
      <c r="E558" s="114">
        <f t="shared" si="110"/>
        <v>0</v>
      </c>
      <c r="F558" s="114">
        <f t="shared" si="110"/>
        <v>0</v>
      </c>
    </row>
    <row r="559" spans="1:6" ht="27" customHeight="1" x14ac:dyDescent="0.25">
      <c r="A559" s="119" t="s">
        <v>194</v>
      </c>
      <c r="B559" s="113" t="s">
        <v>661</v>
      </c>
      <c r="C559" s="113" t="s">
        <v>195</v>
      </c>
      <c r="D559" s="114">
        <v>10.8</v>
      </c>
      <c r="E559" s="114">
        <v>0</v>
      </c>
      <c r="F559" s="114">
        <v>0</v>
      </c>
    </row>
    <row r="560" spans="1:6" ht="57" customHeight="1" x14ac:dyDescent="0.25">
      <c r="A560" s="119" t="s">
        <v>190</v>
      </c>
      <c r="B560" s="113" t="s">
        <v>191</v>
      </c>
      <c r="C560" s="113" t="s">
        <v>58</v>
      </c>
      <c r="D560" s="114">
        <f t="shared" ref="D560:F561" si="111">D561</f>
        <v>357.2</v>
      </c>
      <c r="E560" s="114">
        <f t="shared" si="111"/>
        <v>496</v>
      </c>
      <c r="F560" s="114">
        <f t="shared" si="111"/>
        <v>496</v>
      </c>
    </row>
    <row r="561" spans="1:6" ht="16.5" customHeight="1" x14ac:dyDescent="0.25">
      <c r="A561" s="119" t="s">
        <v>81</v>
      </c>
      <c r="B561" s="113" t="s">
        <v>191</v>
      </c>
      <c r="C561" s="113" t="s">
        <v>82</v>
      </c>
      <c r="D561" s="114">
        <f t="shared" si="111"/>
        <v>357.2</v>
      </c>
      <c r="E561" s="114">
        <f t="shared" si="111"/>
        <v>496</v>
      </c>
      <c r="F561" s="114">
        <f t="shared" si="111"/>
        <v>496</v>
      </c>
    </row>
    <row r="562" spans="1:6" ht="18" customHeight="1" x14ac:dyDescent="0.25">
      <c r="A562" s="119" t="s">
        <v>83</v>
      </c>
      <c r="B562" s="113" t="s">
        <v>191</v>
      </c>
      <c r="C562" s="113" t="s">
        <v>84</v>
      </c>
      <c r="D562" s="114">
        <v>357.2</v>
      </c>
      <c r="E562" s="114">
        <v>496</v>
      </c>
      <c r="F562" s="114">
        <v>496</v>
      </c>
    </row>
    <row r="563" spans="1:6" ht="17.25" hidden="1" customHeight="1" x14ac:dyDescent="0.25">
      <c r="A563" s="119" t="s">
        <v>475</v>
      </c>
      <c r="B563" s="113" t="s">
        <v>476</v>
      </c>
      <c r="C563" s="113" t="s">
        <v>58</v>
      </c>
      <c r="D563" s="114">
        <f t="shared" ref="D563:F564" si="112">D564</f>
        <v>0</v>
      </c>
      <c r="E563" s="114">
        <f t="shared" si="112"/>
        <v>0</v>
      </c>
      <c r="F563" s="114">
        <f t="shared" si="112"/>
        <v>0</v>
      </c>
    </row>
    <row r="564" spans="1:6" ht="27" hidden="1" customHeight="1" x14ac:dyDescent="0.25">
      <c r="A564" s="119" t="s">
        <v>477</v>
      </c>
      <c r="B564" s="113" t="s">
        <v>478</v>
      </c>
      <c r="C564" s="113" t="s">
        <v>58</v>
      </c>
      <c r="D564" s="114">
        <f t="shared" si="112"/>
        <v>0</v>
      </c>
      <c r="E564" s="114">
        <f t="shared" si="112"/>
        <v>0</v>
      </c>
      <c r="F564" s="114">
        <f t="shared" si="112"/>
        <v>0</v>
      </c>
    </row>
    <row r="565" spans="1:6" ht="15" hidden="1" customHeight="1" x14ac:dyDescent="0.25">
      <c r="A565" s="119" t="s">
        <v>479</v>
      </c>
      <c r="B565" s="113" t="s">
        <v>478</v>
      </c>
      <c r="C565" s="113" t="s">
        <v>480</v>
      </c>
      <c r="D565" s="114"/>
      <c r="E565" s="114"/>
      <c r="F565" s="114"/>
    </row>
    <row r="566" spans="1:6" ht="15" hidden="1" customHeight="1" x14ac:dyDescent="0.25">
      <c r="A566" s="119" t="s">
        <v>116</v>
      </c>
      <c r="B566" s="113" t="s">
        <v>117</v>
      </c>
      <c r="C566" s="113" t="s">
        <v>58</v>
      </c>
      <c r="D566" s="114">
        <f>D567</f>
        <v>0</v>
      </c>
      <c r="E566" s="114">
        <f t="shared" ref="E566:F568" si="113">E567</f>
        <v>0</v>
      </c>
      <c r="F566" s="114">
        <f t="shared" si="113"/>
        <v>0</v>
      </c>
    </row>
    <row r="567" spans="1:6" ht="32.25" hidden="1" customHeight="1" x14ac:dyDescent="0.25">
      <c r="A567" s="119" t="s">
        <v>118</v>
      </c>
      <c r="B567" s="113" t="s">
        <v>119</v>
      </c>
      <c r="C567" s="113" t="s">
        <v>58</v>
      </c>
      <c r="D567" s="114">
        <f>D568</f>
        <v>0</v>
      </c>
      <c r="E567" s="114">
        <f t="shared" si="113"/>
        <v>0</v>
      </c>
      <c r="F567" s="114">
        <f t="shared" si="113"/>
        <v>0</v>
      </c>
    </row>
    <row r="568" spans="1:6" ht="31.5" hidden="1" customHeight="1" x14ac:dyDescent="0.25">
      <c r="A568" s="119" t="s">
        <v>77</v>
      </c>
      <c r="B568" s="113" t="s">
        <v>119</v>
      </c>
      <c r="C568" s="113" t="s">
        <v>78</v>
      </c>
      <c r="D568" s="114">
        <f>D569</f>
        <v>0</v>
      </c>
      <c r="E568" s="114">
        <f t="shared" si="113"/>
        <v>0</v>
      </c>
      <c r="F568" s="114">
        <f t="shared" si="113"/>
        <v>0</v>
      </c>
    </row>
    <row r="569" spans="1:6" ht="33" hidden="1" customHeight="1" x14ac:dyDescent="0.25">
      <c r="A569" s="119" t="s">
        <v>79</v>
      </c>
      <c r="B569" s="113" t="s">
        <v>119</v>
      </c>
      <c r="C569" s="113" t="s">
        <v>80</v>
      </c>
      <c r="D569" s="114"/>
      <c r="E569" s="114"/>
      <c r="F569" s="114"/>
    </row>
    <row r="570" spans="1:6" ht="16.5" customHeight="1" x14ac:dyDescent="0.25">
      <c r="A570" s="119" t="s">
        <v>122</v>
      </c>
      <c r="B570" s="113" t="s">
        <v>123</v>
      </c>
      <c r="C570" s="113" t="s">
        <v>58</v>
      </c>
      <c r="D570" s="114">
        <f>D571</f>
        <v>99</v>
      </c>
      <c r="E570" s="114">
        <f t="shared" ref="E570:F573" si="114">E571</f>
        <v>99</v>
      </c>
      <c r="F570" s="114">
        <f t="shared" si="114"/>
        <v>99</v>
      </c>
    </row>
    <row r="571" spans="1:6" ht="18" customHeight="1" x14ac:dyDescent="0.25">
      <c r="A571" s="119" t="s">
        <v>124</v>
      </c>
      <c r="B571" s="113" t="s">
        <v>125</v>
      </c>
      <c r="C571" s="113" t="s">
        <v>58</v>
      </c>
      <c r="D571" s="114">
        <f>D572</f>
        <v>99</v>
      </c>
      <c r="E571" s="114">
        <f t="shared" si="114"/>
        <v>99</v>
      </c>
      <c r="F571" s="114">
        <f t="shared" si="114"/>
        <v>99</v>
      </c>
    </row>
    <row r="572" spans="1:6" ht="32.25" customHeight="1" x14ac:dyDescent="0.25">
      <c r="A572" s="119" t="s">
        <v>126</v>
      </c>
      <c r="B572" s="113" t="s">
        <v>127</v>
      </c>
      <c r="C572" s="113" t="s">
        <v>58</v>
      </c>
      <c r="D572" s="114">
        <f>D573</f>
        <v>99</v>
      </c>
      <c r="E572" s="114">
        <f t="shared" si="114"/>
        <v>99</v>
      </c>
      <c r="F572" s="114">
        <f t="shared" si="114"/>
        <v>99</v>
      </c>
    </row>
    <row r="573" spans="1:6" ht="16.5" customHeight="1" x14ac:dyDescent="0.25">
      <c r="A573" s="119" t="s">
        <v>81</v>
      </c>
      <c r="B573" s="113" t="s">
        <v>127</v>
      </c>
      <c r="C573" s="113" t="s">
        <v>82</v>
      </c>
      <c r="D573" s="114">
        <f>D574</f>
        <v>99</v>
      </c>
      <c r="E573" s="114">
        <f t="shared" si="114"/>
        <v>99</v>
      </c>
      <c r="F573" s="114">
        <f t="shared" si="114"/>
        <v>99</v>
      </c>
    </row>
    <row r="574" spans="1:6" ht="15.75" customHeight="1" x14ac:dyDescent="0.25">
      <c r="A574" s="119" t="s">
        <v>128</v>
      </c>
      <c r="B574" s="113" t="s">
        <v>127</v>
      </c>
      <c r="C574" s="113" t="s">
        <v>129</v>
      </c>
      <c r="D574" s="114">
        <v>99</v>
      </c>
      <c r="E574" s="114">
        <v>99</v>
      </c>
      <c r="F574" s="114">
        <v>99</v>
      </c>
    </row>
    <row r="575" spans="1:6" ht="26.25" hidden="1" x14ac:dyDescent="0.25">
      <c r="A575" s="119" t="s">
        <v>61</v>
      </c>
      <c r="B575" s="113" t="s">
        <v>493</v>
      </c>
      <c r="C575" s="113" t="s">
        <v>58</v>
      </c>
      <c r="D575" s="114">
        <f t="shared" ref="D575:F578" si="115">D576</f>
        <v>0</v>
      </c>
      <c r="E575" s="114">
        <f t="shared" si="115"/>
        <v>0</v>
      </c>
      <c r="F575" s="114">
        <f t="shared" si="115"/>
        <v>0</v>
      </c>
    </row>
    <row r="576" spans="1:6" ht="13.5" hidden="1" customHeight="1" x14ac:dyDescent="0.25">
      <c r="A576" s="119" t="s">
        <v>63</v>
      </c>
      <c r="B576" s="113" t="s">
        <v>494</v>
      </c>
      <c r="C576" s="113" t="s">
        <v>58</v>
      </c>
      <c r="D576" s="114">
        <f t="shared" si="115"/>
        <v>0</v>
      </c>
      <c r="E576" s="114">
        <f t="shared" si="115"/>
        <v>0</v>
      </c>
      <c r="F576" s="114">
        <f t="shared" si="115"/>
        <v>0</v>
      </c>
    </row>
    <row r="577" spans="1:6" ht="39" hidden="1" x14ac:dyDescent="0.25">
      <c r="A577" s="119" t="s">
        <v>495</v>
      </c>
      <c r="B577" s="113" t="s">
        <v>496</v>
      </c>
      <c r="C577" s="113" t="s">
        <v>58</v>
      </c>
      <c r="D577" s="114">
        <f t="shared" si="115"/>
        <v>0</v>
      </c>
      <c r="E577" s="114">
        <f t="shared" si="115"/>
        <v>0</v>
      </c>
      <c r="F577" s="114">
        <f t="shared" si="115"/>
        <v>0</v>
      </c>
    </row>
    <row r="578" spans="1:6" ht="15" hidden="1" x14ac:dyDescent="0.25">
      <c r="A578" s="119" t="s">
        <v>81</v>
      </c>
      <c r="B578" s="113" t="s">
        <v>496</v>
      </c>
      <c r="C578" s="113" t="s">
        <v>82</v>
      </c>
      <c r="D578" s="114">
        <f t="shared" si="115"/>
        <v>0</v>
      </c>
      <c r="E578" s="114">
        <f t="shared" si="115"/>
        <v>0</v>
      </c>
      <c r="F578" s="114">
        <f t="shared" si="115"/>
        <v>0</v>
      </c>
    </row>
    <row r="579" spans="1:6" ht="15" hidden="1" x14ac:dyDescent="0.25">
      <c r="A579" s="126" t="s">
        <v>83</v>
      </c>
      <c r="B579" s="113" t="s">
        <v>496</v>
      </c>
      <c r="C579" s="113" t="s">
        <v>84</v>
      </c>
      <c r="D579" s="114">
        <v>0</v>
      </c>
      <c r="E579" s="114">
        <v>0</v>
      </c>
      <c r="F579" s="114">
        <v>0</v>
      </c>
    </row>
    <row r="580" spans="1:6" s="34" customFormat="1" ht="2.25" hidden="1" customHeight="1" x14ac:dyDescent="0.25">
      <c r="A580" s="119"/>
      <c r="B580" s="113"/>
      <c r="C580" s="113"/>
      <c r="D580" s="114" t="e">
        <f>#REF!/1000</f>
        <v>#REF!</v>
      </c>
      <c r="E580" s="114" t="e">
        <f>#REF!/1000</f>
        <v>#REF!</v>
      </c>
      <c r="F580" s="114" t="e">
        <f>#REF!/1000</f>
        <v>#REF!</v>
      </c>
    </row>
    <row r="581" spans="1:6" s="33" customFormat="1" ht="15" hidden="1" x14ac:dyDescent="0.25">
      <c r="A581" s="119" t="s">
        <v>440</v>
      </c>
      <c r="B581" s="113" t="s">
        <v>57</v>
      </c>
      <c r="C581" s="113" t="s">
        <v>58</v>
      </c>
      <c r="D581" s="114">
        <f t="shared" ref="D581:F584" si="116">D582</f>
        <v>0</v>
      </c>
      <c r="E581" s="114">
        <f t="shared" si="116"/>
        <v>0</v>
      </c>
      <c r="F581" s="114">
        <f t="shared" si="116"/>
        <v>0</v>
      </c>
    </row>
    <row r="582" spans="1:6" s="33" customFormat="1" ht="26.25" hidden="1" x14ac:dyDescent="0.25">
      <c r="A582" s="119" t="s">
        <v>293</v>
      </c>
      <c r="B582" s="113" t="s">
        <v>294</v>
      </c>
      <c r="C582" s="113" t="s">
        <v>58</v>
      </c>
      <c r="D582" s="114">
        <f t="shared" si="116"/>
        <v>0</v>
      </c>
      <c r="E582" s="114">
        <f t="shared" si="116"/>
        <v>0</v>
      </c>
      <c r="F582" s="114">
        <f t="shared" si="116"/>
        <v>0</v>
      </c>
    </row>
    <row r="583" spans="1:6" s="33" customFormat="1" ht="26.25" hidden="1" x14ac:dyDescent="0.25">
      <c r="A583" s="119" t="s">
        <v>441</v>
      </c>
      <c r="B583" s="113" t="s">
        <v>442</v>
      </c>
      <c r="C583" s="113" t="s">
        <v>58</v>
      </c>
      <c r="D583" s="114">
        <f t="shared" si="116"/>
        <v>0</v>
      </c>
      <c r="E583" s="114">
        <f t="shared" si="116"/>
        <v>0</v>
      </c>
      <c r="F583" s="114">
        <f t="shared" si="116"/>
        <v>0</v>
      </c>
    </row>
    <row r="584" spans="1:6" s="33" customFormat="1" ht="15" hidden="1" x14ac:dyDescent="0.25">
      <c r="A584" s="119" t="s">
        <v>439</v>
      </c>
      <c r="B584" s="113" t="s">
        <v>442</v>
      </c>
      <c r="C584" s="113" t="s">
        <v>430</v>
      </c>
      <c r="D584" s="114">
        <f t="shared" si="116"/>
        <v>0</v>
      </c>
      <c r="E584" s="114">
        <f t="shared" si="116"/>
        <v>0</v>
      </c>
      <c r="F584" s="114">
        <f t="shared" si="116"/>
        <v>0</v>
      </c>
    </row>
    <row r="585" spans="1:6" s="33" customFormat="1" ht="15.75" hidden="1" customHeight="1" x14ac:dyDescent="0.25">
      <c r="A585" s="119" t="s">
        <v>431</v>
      </c>
      <c r="B585" s="113" t="s">
        <v>442</v>
      </c>
      <c r="C585" s="113" t="s">
        <v>432</v>
      </c>
      <c r="D585" s="114">
        <v>0</v>
      </c>
      <c r="E585" s="114">
        <v>0</v>
      </c>
      <c r="F585" s="114">
        <v>0</v>
      </c>
    </row>
    <row r="586" spans="1:6" s="33" customFormat="1" ht="30.75" hidden="1" customHeight="1" x14ac:dyDescent="0.25">
      <c r="A586" s="128" t="s">
        <v>463</v>
      </c>
      <c r="B586" s="113" t="s">
        <v>464</v>
      </c>
      <c r="C586" s="113" t="s">
        <v>58</v>
      </c>
      <c r="D586" s="114">
        <f t="shared" ref="D586:F587" si="117">D587</f>
        <v>0</v>
      </c>
      <c r="E586" s="114">
        <f t="shared" si="117"/>
        <v>0</v>
      </c>
      <c r="F586" s="114">
        <f t="shared" si="117"/>
        <v>0</v>
      </c>
    </row>
    <row r="587" spans="1:6" s="33" customFormat="1" ht="26.25" hidden="1" x14ac:dyDescent="0.25">
      <c r="A587" s="119" t="s">
        <v>465</v>
      </c>
      <c r="B587" s="113" t="s">
        <v>464</v>
      </c>
      <c r="C587" s="113" t="s">
        <v>78</v>
      </c>
      <c r="D587" s="114">
        <f t="shared" si="117"/>
        <v>0</v>
      </c>
      <c r="E587" s="114">
        <f t="shared" si="117"/>
        <v>0</v>
      </c>
      <c r="F587" s="114">
        <f t="shared" si="117"/>
        <v>0</v>
      </c>
    </row>
    <row r="588" spans="1:6" s="33" customFormat="1" ht="26.25" hidden="1" x14ac:dyDescent="0.25">
      <c r="A588" s="119" t="s">
        <v>210</v>
      </c>
      <c r="B588" s="113" t="s">
        <v>464</v>
      </c>
      <c r="C588" s="113" t="s">
        <v>80</v>
      </c>
      <c r="D588" s="114">
        <v>0</v>
      </c>
      <c r="E588" s="114">
        <v>0</v>
      </c>
      <c r="F588" s="114">
        <v>0</v>
      </c>
    </row>
    <row r="589" spans="1:6" s="33" customFormat="1" ht="26.25" hidden="1" x14ac:dyDescent="0.25">
      <c r="A589" s="119" t="s">
        <v>466</v>
      </c>
      <c r="B589" s="113" t="s">
        <v>467</v>
      </c>
      <c r="C589" s="113" t="s">
        <v>58</v>
      </c>
      <c r="D589" s="114">
        <f t="shared" ref="D589:F590" si="118">D590</f>
        <v>0</v>
      </c>
      <c r="E589" s="114">
        <f t="shared" si="118"/>
        <v>0</v>
      </c>
      <c r="F589" s="114">
        <f t="shared" si="118"/>
        <v>0</v>
      </c>
    </row>
    <row r="590" spans="1:6" s="33" customFormat="1" ht="26.25" hidden="1" x14ac:dyDescent="0.25">
      <c r="A590" s="119" t="s">
        <v>465</v>
      </c>
      <c r="B590" s="113" t="s">
        <v>467</v>
      </c>
      <c r="C590" s="113" t="s">
        <v>78</v>
      </c>
      <c r="D590" s="114">
        <f t="shared" si="118"/>
        <v>0</v>
      </c>
      <c r="E590" s="114">
        <f t="shared" si="118"/>
        <v>0</v>
      </c>
      <c r="F590" s="114">
        <f t="shared" si="118"/>
        <v>0</v>
      </c>
    </row>
    <row r="591" spans="1:6" s="33" customFormat="1" ht="26.25" hidden="1" x14ac:dyDescent="0.25">
      <c r="A591" s="119" t="s">
        <v>210</v>
      </c>
      <c r="B591" s="113" t="s">
        <v>467</v>
      </c>
      <c r="C591" s="113" t="s">
        <v>80</v>
      </c>
      <c r="D591" s="114">
        <v>0</v>
      </c>
      <c r="E591" s="114">
        <v>0</v>
      </c>
      <c r="F591" s="114">
        <v>0</v>
      </c>
    </row>
    <row r="592" spans="1:6" ht="39" hidden="1" x14ac:dyDescent="0.25">
      <c r="A592" s="119" t="s">
        <v>468</v>
      </c>
      <c r="B592" s="113" t="s">
        <v>469</v>
      </c>
      <c r="C592" s="113" t="s">
        <v>58</v>
      </c>
      <c r="D592" s="114">
        <f t="shared" ref="D592:F594" si="119">D593</f>
        <v>0</v>
      </c>
      <c r="E592" s="114">
        <f t="shared" si="119"/>
        <v>0</v>
      </c>
      <c r="F592" s="114">
        <f t="shared" si="119"/>
        <v>0</v>
      </c>
    </row>
    <row r="593" spans="1:7" ht="26.25" hidden="1" x14ac:dyDescent="0.25">
      <c r="A593" s="119" t="s">
        <v>470</v>
      </c>
      <c r="B593" s="113" t="s">
        <v>469</v>
      </c>
      <c r="C593" s="113" t="s">
        <v>58</v>
      </c>
      <c r="D593" s="114">
        <f t="shared" si="119"/>
        <v>0</v>
      </c>
      <c r="E593" s="114">
        <f t="shared" si="119"/>
        <v>0</v>
      </c>
      <c r="F593" s="114">
        <f t="shared" si="119"/>
        <v>0</v>
      </c>
    </row>
    <row r="594" spans="1:7" ht="64.5" hidden="1" x14ac:dyDescent="0.25">
      <c r="A594" s="119" t="s">
        <v>67</v>
      </c>
      <c r="B594" s="113" t="s">
        <v>469</v>
      </c>
      <c r="C594" s="113" t="s">
        <v>68</v>
      </c>
      <c r="D594" s="114">
        <f t="shared" si="119"/>
        <v>0</v>
      </c>
      <c r="E594" s="114">
        <f t="shared" si="119"/>
        <v>0</v>
      </c>
      <c r="F594" s="114">
        <f t="shared" si="119"/>
        <v>0</v>
      </c>
    </row>
    <row r="595" spans="1:7" ht="15" hidden="1" x14ac:dyDescent="0.25">
      <c r="A595" s="119" t="s">
        <v>471</v>
      </c>
      <c r="B595" s="113" t="s">
        <v>469</v>
      </c>
      <c r="C595" s="113" t="s">
        <v>195</v>
      </c>
      <c r="D595" s="114">
        <f>30-30</f>
        <v>0</v>
      </c>
      <c r="E595" s="114">
        <f>30-30</f>
        <v>0</v>
      </c>
      <c r="F595" s="114">
        <f>30-30</f>
        <v>0</v>
      </c>
    </row>
    <row r="596" spans="1:7" ht="51.75" hidden="1" x14ac:dyDescent="0.25">
      <c r="A596" s="119" t="s">
        <v>472</v>
      </c>
      <c r="B596" s="113" t="s">
        <v>387</v>
      </c>
      <c r="C596" s="113" t="s">
        <v>58</v>
      </c>
      <c r="D596" s="114">
        <f t="shared" ref="D596:F597" si="120">D597</f>
        <v>0</v>
      </c>
      <c r="E596" s="114">
        <f t="shared" si="120"/>
        <v>0</v>
      </c>
      <c r="F596" s="114">
        <f t="shared" si="120"/>
        <v>0</v>
      </c>
    </row>
    <row r="597" spans="1:7" ht="26.25" hidden="1" x14ac:dyDescent="0.25">
      <c r="A597" s="119" t="s">
        <v>465</v>
      </c>
      <c r="B597" s="113" t="s">
        <v>387</v>
      </c>
      <c r="C597" s="113" t="s">
        <v>78</v>
      </c>
      <c r="D597" s="114">
        <f t="shared" si="120"/>
        <v>0</v>
      </c>
      <c r="E597" s="114">
        <f t="shared" si="120"/>
        <v>0</v>
      </c>
      <c r="F597" s="114">
        <f t="shared" si="120"/>
        <v>0</v>
      </c>
    </row>
    <row r="598" spans="1:7" ht="26.25" hidden="1" x14ac:dyDescent="0.25">
      <c r="A598" s="119" t="s">
        <v>210</v>
      </c>
      <c r="B598" s="113" t="s">
        <v>387</v>
      </c>
      <c r="C598" s="113" t="s">
        <v>80</v>
      </c>
      <c r="D598" s="114">
        <v>0</v>
      </c>
      <c r="E598" s="114">
        <v>0</v>
      </c>
      <c r="F598" s="114">
        <v>0</v>
      </c>
    </row>
    <row r="599" spans="1:7" ht="15" hidden="1" x14ac:dyDescent="0.25">
      <c r="A599" s="119"/>
      <c r="B599" s="113"/>
      <c r="C599" s="113"/>
      <c r="D599" s="114"/>
      <c r="E599" s="114"/>
      <c r="F599" s="114"/>
    </row>
    <row r="600" spans="1:7" s="36" customFormat="1" ht="15.75" x14ac:dyDescent="0.25">
      <c r="A600" s="119" t="s">
        <v>481</v>
      </c>
      <c r="B600" s="137"/>
      <c r="C600" s="137"/>
      <c r="D600" s="114">
        <f>D13+D26+D38+D47+D52+D61+D79+D102+D125+D153+D185+D234+D273+D329+D341+D373+D390+D410+D431+D448+D461+D545+D570+D442+D263</f>
        <v>94200.60000000002</v>
      </c>
      <c r="E600" s="114">
        <f>E13+E26+E38+E47+E52+E61+E79+E102+E125+E153+E185+E234+E273+E329+E341+E373+E390+E410+E431+E448+E461+E545+E570+E442+E263+E599</f>
        <v>84094.60000000002</v>
      </c>
      <c r="F600" s="114">
        <f>F13+F26+F38+F47+F52+F61+F79+F102+F125+F153+F185+F234+F273+F329+F341+F373+F390+F410+F431+F448+F461+F545+F570+F442+F263+F599</f>
        <v>84340.599999999991</v>
      </c>
      <c r="G600" s="51"/>
    </row>
    <row r="601" spans="1:7" x14ac:dyDescent="0.2">
      <c r="A601" s="37"/>
      <c r="B601" s="38"/>
      <c r="C601" s="38"/>
      <c r="D601" s="38"/>
      <c r="E601" s="38"/>
      <c r="F601" s="38"/>
    </row>
    <row r="602" spans="1:7" x14ac:dyDescent="0.2">
      <c r="A602" s="37"/>
      <c r="B602" s="38"/>
      <c r="C602" s="38"/>
      <c r="D602" s="40"/>
      <c r="E602" s="40"/>
      <c r="F602" s="40"/>
    </row>
    <row r="603" spans="1:7" x14ac:dyDescent="0.2">
      <c r="A603" s="37"/>
      <c r="B603" s="38"/>
      <c r="C603" s="38"/>
      <c r="D603" s="38"/>
      <c r="E603" s="38"/>
      <c r="F603" s="38"/>
    </row>
    <row r="604" spans="1:7" x14ac:dyDescent="0.2">
      <c r="A604" s="37"/>
      <c r="B604" s="38"/>
      <c r="C604" s="38"/>
      <c r="D604" s="38"/>
      <c r="E604" s="38"/>
      <c r="F604" s="38"/>
    </row>
    <row r="605" spans="1:7" x14ac:dyDescent="0.2">
      <c r="A605" s="37"/>
      <c r="B605" s="38"/>
      <c r="C605" s="38"/>
      <c r="D605" s="38"/>
    </row>
    <row r="606" spans="1:7" x14ac:dyDescent="0.2">
      <c r="A606" s="37"/>
      <c r="B606" s="38"/>
      <c r="C606" s="38"/>
      <c r="D606" s="38"/>
    </row>
    <row r="607" spans="1:7" x14ac:dyDescent="0.2">
      <c r="A607" s="37"/>
      <c r="B607" s="38"/>
      <c r="C607" s="38"/>
      <c r="D607" s="38"/>
    </row>
    <row r="608" spans="1:7" x14ac:dyDescent="0.2">
      <c r="A608" s="37"/>
      <c r="B608" s="38"/>
      <c r="C608" s="38"/>
      <c r="D608" s="38"/>
    </row>
    <row r="609" spans="1:4" x14ac:dyDescent="0.2">
      <c r="A609" s="37"/>
      <c r="B609" s="38"/>
      <c r="C609" s="38"/>
      <c r="D609" s="38"/>
    </row>
    <row r="610" spans="1:4" x14ac:dyDescent="0.2">
      <c r="A610" s="37"/>
      <c r="B610" s="38"/>
      <c r="C610" s="38"/>
      <c r="D610" s="38"/>
    </row>
    <row r="611" spans="1:4" x14ac:dyDescent="0.2">
      <c r="A611" s="37"/>
      <c r="B611" s="38"/>
      <c r="C611" s="38"/>
      <c r="D611" s="38"/>
    </row>
    <row r="612" spans="1:4" x14ac:dyDescent="0.2">
      <c r="A612" s="37"/>
      <c r="B612" s="38"/>
      <c r="C612" s="38"/>
      <c r="D612" s="38"/>
    </row>
    <row r="613" spans="1:4" x14ac:dyDescent="0.2">
      <c r="A613" s="37"/>
      <c r="B613" s="38"/>
      <c r="C613" s="38"/>
      <c r="D613" s="38"/>
    </row>
    <row r="614" spans="1:4" x14ac:dyDescent="0.2">
      <c r="A614" s="37"/>
      <c r="B614" s="38"/>
      <c r="C614" s="38"/>
      <c r="D614" s="38"/>
    </row>
    <row r="615" spans="1:4" x14ac:dyDescent="0.2">
      <c r="A615" s="37"/>
      <c r="B615" s="38"/>
      <c r="C615" s="38"/>
      <c r="D615" s="38"/>
    </row>
    <row r="616" spans="1:4" x14ac:dyDescent="0.2">
      <c r="A616" s="37"/>
      <c r="B616" s="38"/>
      <c r="C616" s="38"/>
      <c r="D616" s="38"/>
    </row>
    <row r="617" spans="1:4" x14ac:dyDescent="0.2">
      <c r="A617" s="37"/>
      <c r="B617" s="38"/>
      <c r="C617" s="38"/>
      <c r="D617" s="38"/>
    </row>
    <row r="618" spans="1:4" x14ac:dyDescent="0.2">
      <c r="A618" s="37"/>
      <c r="B618" s="38"/>
      <c r="C618" s="38"/>
      <c r="D618" s="38"/>
    </row>
    <row r="619" spans="1:4" x14ac:dyDescent="0.2">
      <c r="A619" s="37"/>
      <c r="B619" s="38"/>
      <c r="C619" s="38"/>
      <c r="D619" s="38"/>
    </row>
    <row r="620" spans="1:4" x14ac:dyDescent="0.2">
      <c r="A620" s="37"/>
      <c r="B620" s="38"/>
      <c r="C620" s="38"/>
      <c r="D620" s="38"/>
    </row>
    <row r="621" spans="1:4" x14ac:dyDescent="0.2">
      <c r="A621" s="37"/>
      <c r="B621" s="38"/>
      <c r="C621" s="38"/>
      <c r="D621" s="38"/>
    </row>
    <row r="622" spans="1:4" x14ac:dyDescent="0.2">
      <c r="A622" s="37"/>
      <c r="B622" s="38"/>
      <c r="C622" s="38"/>
      <c r="D622" s="38"/>
    </row>
    <row r="623" spans="1:4" x14ac:dyDescent="0.2">
      <c r="A623" s="37"/>
      <c r="B623" s="38"/>
      <c r="C623" s="38"/>
      <c r="D623" s="38"/>
    </row>
    <row r="624" spans="1:4" x14ac:dyDescent="0.2">
      <c r="A624" s="37"/>
      <c r="B624" s="38"/>
      <c r="C624" s="38"/>
      <c r="D624" s="38"/>
    </row>
    <row r="625" spans="1:4" x14ac:dyDescent="0.2">
      <c r="A625" s="37"/>
      <c r="B625" s="38"/>
      <c r="C625" s="38"/>
      <c r="D625" s="38"/>
    </row>
    <row r="626" spans="1:4" x14ac:dyDescent="0.2">
      <c r="A626" s="37"/>
      <c r="B626" s="38"/>
      <c r="C626" s="38"/>
      <c r="D626" s="38"/>
    </row>
    <row r="627" spans="1:4" x14ac:dyDescent="0.2">
      <c r="A627" s="37"/>
      <c r="B627" s="38"/>
      <c r="C627" s="38"/>
      <c r="D627" s="38"/>
    </row>
    <row r="628" spans="1:4" x14ac:dyDescent="0.2">
      <c r="A628" s="37"/>
      <c r="B628" s="38"/>
      <c r="C628" s="38"/>
      <c r="D628" s="38"/>
    </row>
    <row r="629" spans="1:4" x14ac:dyDescent="0.2">
      <c r="A629" s="37"/>
      <c r="B629" s="38"/>
      <c r="C629" s="38"/>
      <c r="D629" s="38"/>
    </row>
    <row r="630" spans="1:4" x14ac:dyDescent="0.2">
      <c r="A630" s="37"/>
      <c r="B630" s="38"/>
      <c r="C630" s="38"/>
      <c r="D630" s="38"/>
    </row>
    <row r="631" spans="1:4" x14ac:dyDescent="0.2">
      <c r="A631" s="37"/>
      <c r="B631" s="38"/>
      <c r="C631" s="38"/>
      <c r="D631" s="38"/>
    </row>
    <row r="632" spans="1:4" x14ac:dyDescent="0.2">
      <c r="A632" s="37"/>
      <c r="B632" s="38"/>
      <c r="C632" s="38"/>
      <c r="D632" s="38"/>
    </row>
    <row r="633" spans="1:4" x14ac:dyDescent="0.2">
      <c r="A633" s="37"/>
      <c r="B633" s="38"/>
      <c r="C633" s="38"/>
      <c r="D633" s="38"/>
    </row>
    <row r="634" spans="1:4" x14ac:dyDescent="0.2">
      <c r="A634" s="37"/>
      <c r="B634" s="38"/>
      <c r="C634" s="38"/>
      <c r="D634" s="38"/>
    </row>
    <row r="635" spans="1:4" x14ac:dyDescent="0.2">
      <c r="A635" s="37"/>
      <c r="B635" s="38"/>
      <c r="C635" s="38"/>
      <c r="D635" s="38"/>
    </row>
    <row r="636" spans="1:4" x14ac:dyDescent="0.2">
      <c r="A636" s="37"/>
      <c r="B636" s="38"/>
      <c r="C636" s="38"/>
      <c r="D636" s="38"/>
    </row>
    <row r="637" spans="1:4" x14ac:dyDescent="0.2">
      <c r="A637" s="37"/>
      <c r="B637" s="38"/>
      <c r="C637" s="38"/>
      <c r="D637" s="38"/>
    </row>
    <row r="638" spans="1:4" x14ac:dyDescent="0.2">
      <c r="A638" s="37"/>
      <c r="B638" s="38"/>
      <c r="C638" s="38"/>
      <c r="D638" s="38"/>
    </row>
    <row r="639" spans="1:4" x14ac:dyDescent="0.2">
      <c r="A639" s="37"/>
      <c r="B639" s="38"/>
      <c r="C639" s="38"/>
      <c r="D639" s="38"/>
    </row>
    <row r="640" spans="1:4" x14ac:dyDescent="0.2">
      <c r="A640" s="37"/>
      <c r="B640" s="38"/>
      <c r="C640" s="38"/>
      <c r="D640" s="38"/>
    </row>
    <row r="641" spans="1:4" x14ac:dyDescent="0.2">
      <c r="A641" s="37"/>
      <c r="B641" s="38"/>
      <c r="C641" s="38"/>
      <c r="D641" s="38"/>
    </row>
    <row r="642" spans="1:4" x14ac:dyDescent="0.2">
      <c r="A642" s="37"/>
      <c r="B642" s="38"/>
      <c r="C642" s="38"/>
      <c r="D642" s="38"/>
    </row>
    <row r="643" spans="1:4" x14ac:dyDescent="0.2">
      <c r="A643" s="37"/>
      <c r="B643" s="38"/>
      <c r="C643" s="38"/>
      <c r="D643" s="38"/>
    </row>
    <row r="644" spans="1:4" x14ac:dyDescent="0.2">
      <c r="A644" s="37"/>
      <c r="B644" s="38"/>
      <c r="C644" s="38"/>
      <c r="D644" s="38"/>
    </row>
    <row r="645" spans="1:4" x14ac:dyDescent="0.2">
      <c r="A645" s="37"/>
      <c r="B645" s="38"/>
      <c r="C645" s="38"/>
      <c r="D645" s="38"/>
    </row>
    <row r="646" spans="1:4" x14ac:dyDescent="0.2">
      <c r="A646" s="37"/>
      <c r="B646" s="38"/>
      <c r="C646" s="38"/>
      <c r="D646" s="38"/>
    </row>
    <row r="647" spans="1:4" x14ac:dyDescent="0.2">
      <c r="A647" s="37"/>
      <c r="B647" s="38"/>
      <c r="C647" s="38"/>
      <c r="D647" s="38"/>
    </row>
    <row r="648" spans="1:4" x14ac:dyDescent="0.2">
      <c r="A648" s="37"/>
      <c r="B648" s="38"/>
      <c r="C648" s="38"/>
      <c r="D648" s="38"/>
    </row>
    <row r="649" spans="1:4" x14ac:dyDescent="0.2">
      <c r="A649" s="37"/>
      <c r="B649" s="38"/>
      <c r="C649" s="38"/>
      <c r="D649" s="38"/>
    </row>
    <row r="650" spans="1:4" x14ac:dyDescent="0.2">
      <c r="A650" s="37"/>
      <c r="B650" s="38"/>
      <c r="C650" s="38"/>
      <c r="D650" s="38"/>
    </row>
    <row r="651" spans="1:4" x14ac:dyDescent="0.2">
      <c r="A651" s="37"/>
      <c r="B651" s="38"/>
      <c r="C651" s="38"/>
      <c r="D651" s="38"/>
    </row>
    <row r="652" spans="1:4" x14ac:dyDescent="0.2">
      <c r="A652" s="37"/>
      <c r="B652" s="38"/>
      <c r="C652" s="38"/>
      <c r="D652" s="38"/>
    </row>
    <row r="653" spans="1:4" x14ac:dyDescent="0.2">
      <c r="A653" s="37"/>
      <c r="B653" s="38"/>
      <c r="C653" s="38"/>
      <c r="D653" s="38"/>
    </row>
    <row r="654" spans="1:4" x14ac:dyDescent="0.2">
      <c r="A654" s="37"/>
      <c r="B654" s="38"/>
      <c r="C654" s="38"/>
      <c r="D654" s="38"/>
    </row>
    <row r="655" spans="1:4" x14ac:dyDescent="0.2">
      <c r="A655" s="37"/>
      <c r="B655" s="38"/>
      <c r="C655" s="38"/>
      <c r="D655" s="38"/>
    </row>
    <row r="656" spans="1:4" x14ac:dyDescent="0.2">
      <c r="A656" s="37"/>
      <c r="B656" s="38"/>
      <c r="C656" s="38"/>
      <c r="D656" s="38"/>
    </row>
    <row r="657" spans="1:4" x14ac:dyDescent="0.2">
      <c r="A657" s="37"/>
      <c r="B657" s="38"/>
      <c r="C657" s="38"/>
      <c r="D657" s="38"/>
    </row>
    <row r="658" spans="1:4" x14ac:dyDescent="0.2">
      <c r="A658" s="37"/>
      <c r="B658" s="38"/>
      <c r="C658" s="38"/>
      <c r="D658" s="38"/>
    </row>
    <row r="659" spans="1:4" x14ac:dyDescent="0.2">
      <c r="A659" s="37"/>
      <c r="B659" s="38"/>
      <c r="C659" s="38"/>
      <c r="D659" s="38"/>
    </row>
    <row r="660" spans="1:4" x14ac:dyDescent="0.2">
      <c r="A660" s="37"/>
      <c r="B660" s="38"/>
      <c r="C660" s="38"/>
      <c r="D660" s="38"/>
    </row>
    <row r="661" spans="1:4" x14ac:dyDescent="0.2">
      <c r="A661" s="37"/>
      <c r="B661" s="38"/>
      <c r="C661" s="38"/>
      <c r="D661" s="38"/>
    </row>
    <row r="662" spans="1:4" x14ac:dyDescent="0.2">
      <c r="A662" s="37"/>
      <c r="B662" s="38"/>
      <c r="C662" s="38"/>
      <c r="D662" s="38"/>
    </row>
    <row r="663" spans="1:4" x14ac:dyDescent="0.2">
      <c r="A663" s="37"/>
      <c r="B663" s="38"/>
      <c r="C663" s="38"/>
      <c r="D663" s="38"/>
    </row>
    <row r="664" spans="1:4" x14ac:dyDescent="0.2">
      <c r="A664" s="37"/>
      <c r="B664" s="38"/>
      <c r="C664" s="38"/>
      <c r="D664" s="38"/>
    </row>
    <row r="665" spans="1:4" x14ac:dyDescent="0.2">
      <c r="A665" s="37"/>
      <c r="B665" s="38"/>
      <c r="C665" s="38"/>
      <c r="D665" s="38"/>
    </row>
    <row r="666" spans="1:4" x14ac:dyDescent="0.2">
      <c r="A666" s="37"/>
      <c r="B666" s="38"/>
      <c r="C666" s="38"/>
      <c r="D666" s="38"/>
    </row>
    <row r="667" spans="1:4" x14ac:dyDescent="0.2">
      <c r="A667" s="37"/>
      <c r="B667" s="38"/>
      <c r="C667" s="38"/>
      <c r="D667" s="38"/>
    </row>
    <row r="668" spans="1:4" x14ac:dyDescent="0.2">
      <c r="A668" s="37"/>
      <c r="B668" s="38"/>
      <c r="C668" s="38"/>
      <c r="D668" s="38"/>
    </row>
    <row r="669" spans="1:4" x14ac:dyDescent="0.2">
      <c r="A669" s="37"/>
      <c r="B669" s="38"/>
      <c r="C669" s="38"/>
      <c r="D669" s="38"/>
    </row>
    <row r="670" spans="1:4" x14ac:dyDescent="0.2">
      <c r="A670" s="37"/>
      <c r="B670" s="38"/>
      <c r="C670" s="38"/>
      <c r="D670" s="38"/>
    </row>
    <row r="671" spans="1:4" x14ac:dyDescent="0.2">
      <c r="A671" s="37"/>
      <c r="B671" s="38"/>
      <c r="C671" s="38"/>
      <c r="D671" s="38"/>
    </row>
    <row r="672" spans="1:4" x14ac:dyDescent="0.2">
      <c r="A672" s="37"/>
      <c r="B672" s="38"/>
      <c r="C672" s="38"/>
      <c r="D672" s="38"/>
    </row>
    <row r="673" spans="1:4" x14ac:dyDescent="0.2">
      <c r="A673" s="37"/>
      <c r="B673" s="38"/>
      <c r="C673" s="38"/>
      <c r="D673" s="38"/>
    </row>
    <row r="674" spans="1:4" x14ac:dyDescent="0.2">
      <c r="A674" s="37"/>
      <c r="B674" s="38"/>
      <c r="C674" s="38"/>
      <c r="D674" s="38"/>
    </row>
    <row r="675" spans="1:4" x14ac:dyDescent="0.2">
      <c r="A675" s="37"/>
      <c r="B675" s="38"/>
      <c r="C675" s="38"/>
      <c r="D675" s="38"/>
    </row>
    <row r="676" spans="1:4" x14ac:dyDescent="0.2">
      <c r="A676" s="37"/>
      <c r="B676" s="38"/>
      <c r="C676" s="38"/>
      <c r="D676" s="38"/>
    </row>
    <row r="677" spans="1:4" x14ac:dyDescent="0.2">
      <c r="A677" s="37"/>
      <c r="B677" s="38"/>
      <c r="C677" s="38"/>
      <c r="D677" s="38"/>
    </row>
    <row r="678" spans="1:4" x14ac:dyDescent="0.2">
      <c r="A678" s="37"/>
      <c r="B678" s="38"/>
      <c r="C678" s="38"/>
      <c r="D678" s="38"/>
    </row>
    <row r="679" spans="1:4" x14ac:dyDescent="0.2">
      <c r="A679" s="37"/>
      <c r="B679" s="38"/>
      <c r="C679" s="38"/>
      <c r="D679" s="38"/>
    </row>
    <row r="680" spans="1:4" x14ac:dyDescent="0.2">
      <c r="A680" s="37"/>
      <c r="B680" s="38"/>
      <c r="C680" s="38"/>
      <c r="D680" s="38"/>
    </row>
    <row r="681" spans="1:4" x14ac:dyDescent="0.2">
      <c r="A681" s="37"/>
      <c r="B681" s="38"/>
      <c r="C681" s="38"/>
      <c r="D681" s="38"/>
    </row>
    <row r="682" spans="1:4" x14ac:dyDescent="0.2">
      <c r="A682" s="37"/>
      <c r="B682" s="38"/>
      <c r="C682" s="38"/>
      <c r="D682" s="38"/>
    </row>
    <row r="683" spans="1:4" x14ac:dyDescent="0.2">
      <c r="A683" s="37"/>
      <c r="B683" s="38"/>
      <c r="C683" s="38"/>
      <c r="D683" s="38"/>
    </row>
    <row r="684" spans="1:4" x14ac:dyDescent="0.2">
      <c r="A684" s="37"/>
      <c r="B684" s="38"/>
      <c r="C684" s="38"/>
      <c r="D684" s="38"/>
    </row>
    <row r="685" spans="1:4" x14ac:dyDescent="0.2">
      <c r="A685" s="37"/>
      <c r="B685" s="38"/>
      <c r="C685" s="38"/>
      <c r="D685" s="38"/>
    </row>
    <row r="686" spans="1:4" x14ac:dyDescent="0.2">
      <c r="A686" s="37"/>
      <c r="B686" s="38"/>
      <c r="C686" s="38"/>
      <c r="D686" s="38"/>
    </row>
    <row r="687" spans="1:4" x14ac:dyDescent="0.2">
      <c r="A687" s="37"/>
      <c r="B687" s="38"/>
      <c r="C687" s="38"/>
      <c r="D687" s="38"/>
    </row>
    <row r="688" spans="1:4" x14ac:dyDescent="0.2">
      <c r="A688" s="37"/>
      <c r="B688" s="38"/>
      <c r="C688" s="38"/>
      <c r="D688" s="38"/>
    </row>
    <row r="689" spans="1:4" x14ac:dyDescent="0.2">
      <c r="A689" s="37"/>
      <c r="B689" s="38"/>
      <c r="C689" s="38"/>
      <c r="D689" s="38"/>
    </row>
    <row r="690" spans="1:4" x14ac:dyDescent="0.2">
      <c r="A690" s="37"/>
      <c r="B690" s="38"/>
      <c r="C690" s="38"/>
      <c r="D690" s="38"/>
    </row>
    <row r="691" spans="1:4" x14ac:dyDescent="0.2">
      <c r="A691" s="37"/>
      <c r="B691" s="38"/>
      <c r="C691" s="38"/>
      <c r="D691" s="38"/>
    </row>
  </sheetData>
  <mergeCells count="14">
    <mergeCell ref="A1:H1"/>
    <mergeCell ref="A2:H2"/>
    <mergeCell ref="A3:F3"/>
    <mergeCell ref="A4:H4"/>
    <mergeCell ref="A5:H5"/>
    <mergeCell ref="A6:H6"/>
    <mergeCell ref="A7:F7"/>
    <mergeCell ref="A8:F8"/>
    <mergeCell ref="A10:A11"/>
    <mergeCell ref="B10:B11"/>
    <mergeCell ref="C10:C11"/>
    <mergeCell ref="D10:D11"/>
    <mergeCell ref="E10:E11"/>
    <mergeCell ref="F10:F11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6" max="5" man="1"/>
    <brk id="465" max="5" man="1"/>
    <brk id="50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Приложение1 </vt:lpstr>
      <vt:lpstr>Приложение 2</vt:lpstr>
      <vt:lpstr>Приложение 3</vt:lpstr>
      <vt:lpstr>Приложение 4</vt:lpstr>
      <vt:lpstr>Приложение 5</vt:lpstr>
      <vt:lpstr>Приложение 6 Вед</vt:lpstr>
      <vt:lpstr>Приложение 7 цел.ст.</vt:lpstr>
      <vt:lpstr>'Приложение 2'!Область_печати</vt:lpstr>
      <vt:lpstr>'Приложение 5'!Область_печати</vt:lpstr>
      <vt:lpstr>'Приложение 6 Вед'!Область_печати</vt:lpstr>
      <vt:lpstr>'Приложение 7 цел.ст.'!Область_печати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2018-11-27T04:13:01Z</dcterms:modified>
</cp:coreProperties>
</file>